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5480" windowHeight="1066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Tariffs'!$A$1:$AB$178</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W26" i="1" l="1"/>
  <c r="X26" i="1" s="1"/>
  <c r="Y26" i="1" s="1"/>
  <c r="V26" i="1"/>
  <c r="U26" i="1"/>
  <c r="O20" i="1"/>
  <c r="O21" i="1"/>
  <c r="O22" i="1"/>
  <c r="O23" i="1"/>
  <c r="O24" i="1"/>
  <c r="O25"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3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S31" i="1"/>
  <c r="T31" i="1"/>
  <c r="U31" i="1"/>
  <c r="V31" i="1"/>
  <c r="W31" i="1"/>
  <c r="X31" i="1"/>
  <c r="Y31" i="1"/>
  <c r="S32" i="1"/>
  <c r="T32" i="1"/>
  <c r="U32" i="1"/>
  <c r="V32" i="1"/>
  <c r="W32" i="1"/>
  <c r="X32" i="1"/>
  <c r="Y32" i="1"/>
  <c r="S33" i="1"/>
  <c r="T33" i="1"/>
  <c r="U33" i="1"/>
  <c r="V33" i="1"/>
  <c r="W33" i="1"/>
  <c r="X33" i="1"/>
  <c r="Y33" i="1"/>
  <c r="S34" i="1"/>
  <c r="T34" i="1"/>
  <c r="U34" i="1"/>
  <c r="V34" i="1"/>
  <c r="W34" i="1"/>
  <c r="X34" i="1"/>
  <c r="Y34" i="1"/>
  <c r="S35" i="1"/>
  <c r="T35" i="1"/>
  <c r="U35" i="1"/>
  <c r="V35" i="1"/>
  <c r="W35" i="1"/>
  <c r="X35" i="1"/>
  <c r="Y35" i="1"/>
  <c r="S36" i="1"/>
  <c r="T36" i="1"/>
  <c r="U36" i="1"/>
  <c r="V36" i="1"/>
  <c r="W36" i="1"/>
  <c r="X36" i="1"/>
  <c r="Y36" i="1"/>
  <c r="S37" i="1"/>
  <c r="T37" i="1"/>
  <c r="U37" i="1"/>
  <c r="V37" i="1"/>
  <c r="W37" i="1"/>
  <c r="X37" i="1"/>
  <c r="Y37" i="1"/>
  <c r="S38" i="1"/>
  <c r="T38" i="1"/>
  <c r="U38" i="1"/>
  <c r="V38" i="1"/>
  <c r="W38" i="1"/>
  <c r="X38" i="1"/>
  <c r="Y38" i="1"/>
  <c r="S39" i="1"/>
  <c r="T39" i="1"/>
  <c r="U39" i="1"/>
  <c r="V39" i="1"/>
  <c r="W39" i="1"/>
  <c r="X39" i="1"/>
  <c r="Y39" i="1"/>
  <c r="S40" i="1"/>
  <c r="T40" i="1"/>
  <c r="U40" i="1"/>
  <c r="V40" i="1"/>
  <c r="W40" i="1"/>
  <c r="X40" i="1"/>
  <c r="Y40" i="1"/>
  <c r="S41" i="1"/>
  <c r="T41" i="1"/>
  <c r="U41" i="1"/>
  <c r="V41" i="1"/>
  <c r="W41" i="1"/>
  <c r="X41" i="1"/>
  <c r="Y41" i="1"/>
  <c r="S42" i="1"/>
  <c r="T42" i="1"/>
  <c r="U42" i="1"/>
  <c r="V42" i="1"/>
  <c r="W42" i="1"/>
  <c r="X42" i="1"/>
  <c r="Y42" i="1"/>
  <c r="S43" i="1"/>
  <c r="T43" i="1"/>
  <c r="U43" i="1"/>
  <c r="V43" i="1"/>
  <c r="W43" i="1"/>
  <c r="X43" i="1"/>
  <c r="Y43" i="1"/>
  <c r="S44" i="1"/>
  <c r="T44" i="1"/>
  <c r="U44" i="1"/>
  <c r="V44" i="1"/>
  <c r="W44" i="1"/>
  <c r="X44" i="1"/>
  <c r="Y44" i="1"/>
  <c r="S45" i="1"/>
  <c r="T45" i="1"/>
  <c r="U45" i="1"/>
  <c r="V45" i="1"/>
  <c r="W45" i="1"/>
  <c r="X45" i="1"/>
  <c r="Y45" i="1"/>
  <c r="S46" i="1"/>
  <c r="T46" i="1"/>
  <c r="U46" i="1"/>
  <c r="V46" i="1"/>
  <c r="W46" i="1"/>
  <c r="X46" i="1"/>
  <c r="Y46" i="1"/>
  <c r="S47" i="1"/>
  <c r="T47" i="1"/>
  <c r="U47" i="1"/>
  <c r="V47" i="1"/>
  <c r="W47" i="1"/>
  <c r="X47" i="1"/>
  <c r="Y47" i="1"/>
  <c r="S48" i="1"/>
  <c r="T48" i="1"/>
  <c r="U48" i="1"/>
  <c r="V48" i="1"/>
  <c r="W48" i="1"/>
  <c r="X48" i="1"/>
  <c r="Y48" i="1"/>
  <c r="S49" i="1"/>
  <c r="T49" i="1"/>
  <c r="U49" i="1"/>
  <c r="V49" i="1"/>
  <c r="W49" i="1"/>
  <c r="X49" i="1"/>
  <c r="Y49" i="1"/>
  <c r="S50" i="1"/>
  <c r="T50" i="1"/>
  <c r="U50" i="1"/>
  <c r="V50" i="1"/>
  <c r="W50" i="1"/>
  <c r="X50" i="1"/>
  <c r="Y50" i="1"/>
  <c r="S51" i="1"/>
  <c r="T51" i="1"/>
  <c r="U51" i="1"/>
  <c r="V51" i="1"/>
  <c r="W51" i="1"/>
  <c r="X51" i="1"/>
  <c r="Y51" i="1"/>
  <c r="S52" i="1"/>
  <c r="T52" i="1"/>
  <c r="U52" i="1"/>
  <c r="V52" i="1"/>
  <c r="W52" i="1"/>
  <c r="X52" i="1"/>
  <c r="Y52" i="1"/>
  <c r="S53" i="1"/>
  <c r="T53" i="1"/>
  <c r="U53" i="1"/>
  <c r="V53" i="1"/>
  <c r="W53" i="1"/>
  <c r="X53" i="1"/>
  <c r="Y53" i="1"/>
  <c r="S54" i="1"/>
  <c r="T54" i="1"/>
  <c r="U54" i="1"/>
  <c r="V54" i="1"/>
  <c r="W54" i="1"/>
  <c r="X54" i="1"/>
  <c r="Y54" i="1"/>
  <c r="S55" i="1"/>
  <c r="T55" i="1"/>
  <c r="U55" i="1"/>
  <c r="V55" i="1"/>
  <c r="W55" i="1"/>
  <c r="X55" i="1"/>
  <c r="Y55" i="1"/>
  <c r="S56" i="1"/>
  <c r="T56" i="1"/>
  <c r="U56" i="1"/>
  <c r="V56" i="1"/>
  <c r="W56" i="1"/>
  <c r="X56" i="1"/>
  <c r="Y56" i="1"/>
  <c r="S57" i="1"/>
  <c r="T57" i="1"/>
  <c r="U57" i="1"/>
  <c r="V57" i="1"/>
  <c r="W57" i="1"/>
  <c r="X57" i="1"/>
  <c r="Y57" i="1"/>
  <c r="S58" i="1"/>
  <c r="T58" i="1"/>
  <c r="U58" i="1"/>
  <c r="V58" i="1"/>
  <c r="W58" i="1"/>
  <c r="X58" i="1"/>
  <c r="Y58" i="1"/>
  <c r="S59" i="1"/>
  <c r="T59" i="1"/>
  <c r="U59" i="1"/>
  <c r="V59" i="1"/>
  <c r="W59" i="1"/>
  <c r="X59" i="1"/>
  <c r="Y59" i="1"/>
  <c r="S60" i="1"/>
  <c r="T60" i="1"/>
  <c r="U60" i="1"/>
  <c r="V60" i="1"/>
  <c r="W60" i="1"/>
  <c r="X60" i="1"/>
  <c r="Y60" i="1"/>
  <c r="S61" i="1"/>
  <c r="T61" i="1"/>
  <c r="U61" i="1"/>
  <c r="V61" i="1"/>
  <c r="W61" i="1"/>
  <c r="X61" i="1"/>
  <c r="Y61" i="1"/>
  <c r="S62" i="1"/>
  <c r="T62" i="1"/>
  <c r="U62" i="1"/>
  <c r="V62" i="1"/>
  <c r="W62" i="1"/>
  <c r="X62" i="1"/>
  <c r="Y62" i="1"/>
  <c r="S63" i="1"/>
  <c r="T63" i="1"/>
  <c r="U63" i="1"/>
  <c r="V63" i="1"/>
  <c r="W63" i="1"/>
  <c r="X63" i="1"/>
  <c r="Y63" i="1"/>
  <c r="S64" i="1"/>
  <c r="T64" i="1"/>
  <c r="U64" i="1"/>
  <c r="V64" i="1"/>
  <c r="W64" i="1"/>
  <c r="X64" i="1"/>
  <c r="Y64" i="1"/>
  <c r="S65" i="1"/>
  <c r="T65" i="1"/>
  <c r="U65" i="1"/>
  <c r="V65" i="1"/>
  <c r="W65" i="1"/>
  <c r="X65" i="1"/>
  <c r="Y65" i="1"/>
  <c r="S66" i="1"/>
  <c r="T66" i="1"/>
  <c r="U66" i="1"/>
  <c r="V66" i="1"/>
  <c r="W66" i="1"/>
  <c r="X66" i="1"/>
  <c r="Y66" i="1"/>
  <c r="S67" i="1"/>
  <c r="T67" i="1"/>
  <c r="U67" i="1"/>
  <c r="V67" i="1"/>
  <c r="W67" i="1"/>
  <c r="X67" i="1"/>
  <c r="Y67" i="1"/>
  <c r="S68" i="1"/>
  <c r="T68" i="1"/>
  <c r="U68" i="1"/>
  <c r="V68" i="1"/>
  <c r="W68" i="1"/>
  <c r="X68" i="1"/>
  <c r="Y68" i="1"/>
  <c r="S69" i="1"/>
  <c r="T69" i="1"/>
  <c r="U69" i="1"/>
  <c r="V69" i="1"/>
  <c r="W69" i="1"/>
  <c r="X69" i="1"/>
  <c r="Y69" i="1"/>
  <c r="S70" i="1"/>
  <c r="T70" i="1"/>
  <c r="U70" i="1"/>
  <c r="V70" i="1"/>
  <c r="W70" i="1"/>
  <c r="X70" i="1"/>
  <c r="Y70" i="1"/>
  <c r="S71" i="1"/>
  <c r="T71" i="1"/>
  <c r="U71" i="1"/>
  <c r="V71" i="1"/>
  <c r="W71" i="1"/>
  <c r="X71" i="1"/>
  <c r="Y71" i="1"/>
  <c r="S72" i="1"/>
  <c r="T72" i="1"/>
  <c r="U72" i="1"/>
  <c r="V72" i="1"/>
  <c r="W72" i="1"/>
  <c r="X72" i="1"/>
  <c r="Y72" i="1"/>
  <c r="S73" i="1"/>
  <c r="T73" i="1"/>
  <c r="U73" i="1"/>
  <c r="V73" i="1"/>
  <c r="W73" i="1"/>
  <c r="X73" i="1"/>
  <c r="Y73" i="1"/>
  <c r="S74" i="1"/>
  <c r="T74" i="1"/>
  <c r="U74" i="1"/>
  <c r="V74" i="1"/>
  <c r="W74" i="1"/>
  <c r="X74" i="1"/>
  <c r="Y74" i="1"/>
  <c r="S75" i="1"/>
  <c r="T75" i="1"/>
  <c r="U75" i="1"/>
  <c r="V75" i="1"/>
  <c r="W75" i="1"/>
  <c r="X75" i="1"/>
  <c r="Y75" i="1"/>
  <c r="S76" i="1"/>
  <c r="T76" i="1"/>
  <c r="U76" i="1"/>
  <c r="V76" i="1"/>
  <c r="W76" i="1"/>
  <c r="X76" i="1"/>
  <c r="Y76" i="1"/>
  <c r="S77" i="1"/>
  <c r="T77" i="1"/>
  <c r="U77" i="1"/>
  <c r="V77" i="1"/>
  <c r="W77" i="1"/>
  <c r="X77" i="1"/>
  <c r="Y77" i="1"/>
  <c r="S78" i="1"/>
  <c r="T78" i="1"/>
  <c r="U78" i="1"/>
  <c r="V78" i="1"/>
  <c r="W78" i="1"/>
  <c r="X78" i="1"/>
  <c r="Y78" i="1"/>
  <c r="S79" i="1"/>
  <c r="T79" i="1"/>
  <c r="U79" i="1"/>
  <c r="V79" i="1"/>
  <c r="W79" i="1"/>
  <c r="X79" i="1"/>
  <c r="Y79" i="1"/>
  <c r="S80" i="1"/>
  <c r="T80" i="1"/>
  <c r="U80" i="1"/>
  <c r="V80" i="1"/>
  <c r="W80" i="1"/>
  <c r="X80" i="1"/>
  <c r="Y80" i="1"/>
  <c r="S81" i="1"/>
  <c r="T81" i="1"/>
  <c r="U81" i="1"/>
  <c r="V81" i="1"/>
  <c r="W81" i="1"/>
  <c r="X81" i="1"/>
  <c r="Y81" i="1"/>
  <c r="S82" i="1"/>
  <c r="T82" i="1"/>
  <c r="U82" i="1"/>
  <c r="V82" i="1"/>
  <c r="W82" i="1"/>
  <c r="X82" i="1"/>
  <c r="Y82" i="1"/>
  <c r="S83" i="1"/>
  <c r="T83" i="1"/>
  <c r="U83" i="1"/>
  <c r="V83" i="1"/>
  <c r="W83" i="1"/>
  <c r="X83" i="1"/>
  <c r="Y83" i="1"/>
  <c r="S84" i="1"/>
  <c r="T84" i="1"/>
  <c r="U84" i="1"/>
  <c r="V84" i="1"/>
  <c r="W84" i="1"/>
  <c r="X84" i="1"/>
  <c r="Y84" i="1"/>
  <c r="S85" i="1"/>
  <c r="T85" i="1"/>
  <c r="U85" i="1"/>
  <c r="V85" i="1"/>
  <c r="W85" i="1"/>
  <c r="X85" i="1"/>
  <c r="Y85" i="1"/>
  <c r="S86" i="1"/>
  <c r="T86" i="1"/>
  <c r="U86" i="1"/>
  <c r="V86" i="1"/>
  <c r="W86" i="1"/>
  <c r="X86" i="1"/>
  <c r="Y86" i="1"/>
  <c r="S87" i="1"/>
  <c r="T87" i="1"/>
  <c r="U87" i="1"/>
  <c r="V87" i="1"/>
  <c r="W87" i="1"/>
  <c r="X87" i="1"/>
  <c r="Y87" i="1"/>
  <c r="S88" i="1"/>
  <c r="T88" i="1"/>
  <c r="U88" i="1"/>
  <c r="V88" i="1"/>
  <c r="W88" i="1"/>
  <c r="X88" i="1"/>
  <c r="Y88" i="1"/>
  <c r="S89" i="1"/>
  <c r="T89" i="1"/>
  <c r="U89" i="1"/>
  <c r="V89" i="1"/>
  <c r="W89" i="1"/>
  <c r="X89" i="1"/>
  <c r="Y89" i="1"/>
  <c r="S90" i="1"/>
  <c r="T90" i="1"/>
  <c r="U90" i="1"/>
  <c r="V90" i="1"/>
  <c r="W90" i="1"/>
  <c r="X90" i="1"/>
  <c r="Y90" i="1"/>
  <c r="S91" i="1"/>
  <c r="T91" i="1"/>
  <c r="U91" i="1"/>
  <c r="V91" i="1"/>
  <c r="W91" i="1"/>
  <c r="X91" i="1"/>
  <c r="Y91" i="1"/>
  <c r="S92" i="1"/>
  <c r="T92" i="1"/>
  <c r="U92" i="1"/>
  <c r="V92" i="1"/>
  <c r="W92" i="1"/>
  <c r="X92" i="1"/>
  <c r="Y92" i="1"/>
  <c r="S93" i="1"/>
  <c r="T93" i="1"/>
  <c r="U93" i="1"/>
  <c r="V93" i="1"/>
  <c r="W93" i="1"/>
  <c r="X93" i="1"/>
  <c r="Y93" i="1"/>
  <c r="S94" i="1"/>
  <c r="T94" i="1"/>
  <c r="U94" i="1"/>
  <c r="V94" i="1"/>
  <c r="W94" i="1"/>
  <c r="X94" i="1"/>
  <c r="Y94" i="1"/>
  <c r="S95" i="1"/>
  <c r="T95" i="1"/>
  <c r="U95" i="1"/>
  <c r="V95" i="1"/>
  <c r="W95" i="1"/>
  <c r="X95" i="1"/>
  <c r="Y95" i="1"/>
  <c r="S96" i="1"/>
  <c r="T96" i="1"/>
  <c r="U96" i="1"/>
  <c r="V96" i="1"/>
  <c r="W96" i="1"/>
  <c r="X96" i="1"/>
  <c r="Y96" i="1"/>
  <c r="S97" i="1"/>
  <c r="T97" i="1"/>
  <c r="U97" i="1"/>
  <c r="V97" i="1"/>
  <c r="W97" i="1"/>
  <c r="X97" i="1"/>
  <c r="Y97" i="1"/>
  <c r="S98" i="1"/>
  <c r="T98" i="1"/>
  <c r="U98" i="1"/>
  <c r="V98" i="1"/>
  <c r="W98" i="1"/>
  <c r="X98" i="1"/>
  <c r="Y98" i="1"/>
  <c r="S99" i="1"/>
  <c r="T99" i="1"/>
  <c r="U99" i="1"/>
  <c r="V99" i="1"/>
  <c r="W99" i="1"/>
  <c r="X99" i="1"/>
  <c r="Y99" i="1"/>
  <c r="S100" i="1"/>
  <c r="T100" i="1"/>
  <c r="U100" i="1"/>
  <c r="V100" i="1"/>
  <c r="W100" i="1"/>
  <c r="X100" i="1"/>
  <c r="Y100" i="1"/>
  <c r="S101" i="1"/>
  <c r="T101" i="1"/>
  <c r="U101" i="1"/>
  <c r="V101" i="1"/>
  <c r="W101" i="1"/>
  <c r="X101" i="1"/>
  <c r="Y101" i="1"/>
  <c r="S102" i="1"/>
  <c r="T102" i="1"/>
  <c r="U102" i="1"/>
  <c r="V102" i="1"/>
  <c r="W102" i="1"/>
  <c r="X102" i="1"/>
  <c r="Y102" i="1"/>
  <c r="S103" i="1"/>
  <c r="T103" i="1"/>
  <c r="U103" i="1"/>
  <c r="V103" i="1"/>
  <c r="W103" i="1"/>
  <c r="X103" i="1"/>
  <c r="Y103" i="1"/>
  <c r="S104" i="1"/>
  <c r="T104" i="1"/>
  <c r="U104" i="1"/>
  <c r="V104" i="1"/>
  <c r="W104" i="1"/>
  <c r="X104" i="1"/>
  <c r="Y104" i="1"/>
  <c r="S105" i="1"/>
  <c r="T105" i="1"/>
  <c r="U105" i="1"/>
  <c r="V105" i="1"/>
  <c r="W105" i="1"/>
  <c r="X105" i="1"/>
  <c r="Y105" i="1"/>
  <c r="S106" i="1"/>
  <c r="T106" i="1"/>
  <c r="U106" i="1"/>
  <c r="V106" i="1"/>
  <c r="W106" i="1"/>
  <c r="X106" i="1"/>
  <c r="Y106" i="1"/>
  <c r="S107" i="1"/>
  <c r="T107" i="1"/>
  <c r="U107" i="1"/>
  <c r="V107" i="1"/>
  <c r="W107" i="1"/>
  <c r="X107" i="1"/>
  <c r="Y107" i="1"/>
  <c r="S108" i="1"/>
  <c r="T108" i="1"/>
  <c r="U108" i="1"/>
  <c r="V108" i="1"/>
  <c r="W108" i="1"/>
  <c r="X108" i="1"/>
  <c r="Y108" i="1"/>
  <c r="S109" i="1"/>
  <c r="T109" i="1"/>
  <c r="U109" i="1"/>
  <c r="V109" i="1"/>
  <c r="W109" i="1"/>
  <c r="X109" i="1"/>
  <c r="Y109" i="1"/>
  <c r="S110" i="1"/>
  <c r="T110" i="1"/>
  <c r="U110" i="1"/>
  <c r="V110" i="1"/>
  <c r="W110" i="1"/>
  <c r="X110" i="1"/>
  <c r="Y110" i="1"/>
  <c r="S111" i="1"/>
  <c r="T111" i="1"/>
  <c r="U111" i="1"/>
  <c r="V111" i="1"/>
  <c r="W111" i="1"/>
  <c r="X111" i="1"/>
  <c r="Y111" i="1"/>
  <c r="S112" i="1"/>
  <c r="T112" i="1"/>
  <c r="U112" i="1"/>
  <c r="V112" i="1"/>
  <c r="W112" i="1"/>
  <c r="X112" i="1"/>
  <c r="Y112" i="1"/>
  <c r="S113" i="1"/>
  <c r="T113" i="1"/>
  <c r="U113" i="1"/>
  <c r="V113" i="1"/>
  <c r="W113" i="1"/>
  <c r="X113" i="1"/>
  <c r="Y113" i="1"/>
  <c r="S114" i="1"/>
  <c r="T114" i="1"/>
  <c r="U114" i="1"/>
  <c r="V114" i="1"/>
  <c r="W114" i="1"/>
  <c r="X114" i="1"/>
  <c r="Y114" i="1"/>
  <c r="S115" i="1"/>
  <c r="T115" i="1"/>
  <c r="U115" i="1"/>
  <c r="V115" i="1"/>
  <c r="W115" i="1"/>
  <c r="X115" i="1"/>
  <c r="Y115" i="1"/>
  <c r="S116" i="1"/>
  <c r="T116" i="1"/>
  <c r="U116" i="1"/>
  <c r="V116" i="1"/>
  <c r="W116" i="1"/>
  <c r="X116" i="1"/>
  <c r="Y116" i="1"/>
  <c r="S117" i="1"/>
  <c r="T117" i="1"/>
  <c r="U117" i="1"/>
  <c r="V117" i="1"/>
  <c r="W117" i="1"/>
  <c r="X117" i="1"/>
  <c r="Y117" i="1"/>
  <c r="S118" i="1"/>
  <c r="T118" i="1"/>
  <c r="U118" i="1"/>
  <c r="V118" i="1"/>
  <c r="W118" i="1"/>
  <c r="X118" i="1"/>
  <c r="Y118" i="1"/>
  <c r="S119" i="1"/>
  <c r="T119" i="1"/>
  <c r="U119" i="1"/>
  <c r="V119" i="1"/>
  <c r="W119" i="1"/>
  <c r="X119" i="1"/>
  <c r="Y119" i="1"/>
  <c r="S120" i="1"/>
  <c r="T120" i="1"/>
  <c r="U120" i="1"/>
  <c r="V120" i="1"/>
  <c r="W120" i="1"/>
  <c r="X120" i="1"/>
  <c r="Y120" i="1"/>
  <c r="S121" i="1"/>
  <c r="T121" i="1"/>
  <c r="U121" i="1"/>
  <c r="V121" i="1"/>
  <c r="W121" i="1"/>
  <c r="X121" i="1"/>
  <c r="Y121" i="1"/>
  <c r="S122" i="1"/>
  <c r="T122" i="1"/>
  <c r="U122" i="1"/>
  <c r="V122" i="1"/>
  <c r="W122" i="1"/>
  <c r="X122" i="1"/>
  <c r="Y122" i="1"/>
  <c r="S123" i="1"/>
  <c r="T123" i="1"/>
  <c r="U123" i="1"/>
  <c r="V123" i="1"/>
  <c r="W123" i="1"/>
  <c r="X123" i="1"/>
  <c r="Y123" i="1"/>
  <c r="S124" i="1"/>
  <c r="T124" i="1"/>
  <c r="U124" i="1"/>
  <c r="V124" i="1"/>
  <c r="W124" i="1"/>
  <c r="X124" i="1"/>
  <c r="Y124" i="1"/>
  <c r="S125" i="1"/>
  <c r="T125" i="1"/>
  <c r="U125" i="1"/>
  <c r="V125" i="1"/>
  <c r="W125" i="1"/>
  <c r="X125" i="1"/>
  <c r="Y125" i="1"/>
  <c r="S126" i="1"/>
  <c r="T126" i="1"/>
  <c r="U126" i="1"/>
  <c r="V126" i="1"/>
  <c r="W126" i="1"/>
  <c r="X126" i="1"/>
  <c r="Y126" i="1"/>
  <c r="S127" i="1"/>
  <c r="T127" i="1"/>
  <c r="U127" i="1"/>
  <c r="V127" i="1"/>
  <c r="W127" i="1"/>
  <c r="X127" i="1"/>
  <c r="Y127" i="1"/>
  <c r="S128" i="1"/>
  <c r="T128" i="1"/>
  <c r="U128" i="1"/>
  <c r="V128" i="1"/>
  <c r="W128" i="1"/>
  <c r="X128" i="1"/>
  <c r="Y128" i="1"/>
  <c r="S129" i="1"/>
  <c r="T129" i="1"/>
  <c r="U129" i="1"/>
  <c r="V129" i="1"/>
  <c r="W129" i="1"/>
  <c r="X129" i="1"/>
  <c r="Y129" i="1"/>
  <c r="S130" i="1"/>
  <c r="T130" i="1"/>
  <c r="U130" i="1"/>
  <c r="V130" i="1"/>
  <c r="W130" i="1"/>
  <c r="X130" i="1"/>
  <c r="Y130" i="1"/>
  <c r="S131" i="1"/>
  <c r="T131" i="1"/>
  <c r="U131" i="1"/>
  <c r="V131" i="1"/>
  <c r="W131" i="1"/>
  <c r="X131" i="1"/>
  <c r="Y131" i="1"/>
  <c r="S132" i="1"/>
  <c r="T132" i="1"/>
  <c r="U132" i="1"/>
  <c r="V132" i="1"/>
  <c r="W132" i="1"/>
  <c r="X132" i="1"/>
  <c r="Y132" i="1"/>
  <c r="S133" i="1"/>
  <c r="T133" i="1"/>
  <c r="U133" i="1"/>
  <c r="V133" i="1"/>
  <c r="W133" i="1"/>
  <c r="X133" i="1"/>
  <c r="Y133" i="1"/>
  <c r="S134" i="1"/>
  <c r="T134" i="1"/>
  <c r="U134" i="1"/>
  <c r="V134" i="1"/>
  <c r="W134" i="1"/>
  <c r="X134" i="1"/>
  <c r="Y134" i="1"/>
  <c r="S135" i="1"/>
  <c r="T135" i="1"/>
  <c r="U135" i="1"/>
  <c r="V135" i="1"/>
  <c r="W135" i="1"/>
  <c r="X135" i="1"/>
  <c r="Y135" i="1"/>
  <c r="S136" i="1"/>
  <c r="T136" i="1"/>
  <c r="U136" i="1"/>
  <c r="V136" i="1"/>
  <c r="W136" i="1"/>
  <c r="X136" i="1"/>
  <c r="Y136" i="1"/>
  <c r="S137" i="1"/>
  <c r="T137" i="1"/>
  <c r="U137" i="1"/>
  <c r="V137" i="1"/>
  <c r="W137" i="1"/>
  <c r="X137" i="1"/>
  <c r="Y137" i="1"/>
  <c r="S138" i="1"/>
  <c r="T138" i="1"/>
  <c r="U138" i="1"/>
  <c r="V138" i="1"/>
  <c r="W138" i="1"/>
  <c r="X138" i="1"/>
  <c r="Y138" i="1"/>
  <c r="S139" i="1"/>
  <c r="T139" i="1"/>
  <c r="U139" i="1"/>
  <c r="V139" i="1"/>
  <c r="W139" i="1"/>
  <c r="X139" i="1"/>
  <c r="Y139" i="1"/>
  <c r="S140" i="1"/>
  <c r="T140" i="1"/>
  <c r="U140" i="1"/>
  <c r="V140" i="1"/>
  <c r="W140" i="1"/>
  <c r="X140" i="1"/>
  <c r="Y140" i="1"/>
  <c r="S141" i="1"/>
  <c r="T141" i="1"/>
  <c r="U141" i="1"/>
  <c r="V141" i="1"/>
  <c r="W141" i="1"/>
  <c r="X141" i="1"/>
  <c r="Y141" i="1"/>
  <c r="S142" i="1"/>
  <c r="T142" i="1"/>
  <c r="U142" i="1"/>
  <c r="V142" i="1"/>
  <c r="W142" i="1"/>
  <c r="X142" i="1"/>
  <c r="Y142" i="1"/>
  <c r="S143" i="1"/>
  <c r="T143" i="1"/>
  <c r="U143" i="1"/>
  <c r="V143" i="1"/>
  <c r="W143" i="1"/>
  <c r="X143" i="1"/>
  <c r="Y143" i="1"/>
  <c r="S144" i="1"/>
  <c r="T144" i="1"/>
  <c r="U144" i="1"/>
  <c r="V144" i="1"/>
  <c r="W144" i="1"/>
  <c r="X144" i="1"/>
  <c r="Y144" i="1"/>
  <c r="S145" i="1"/>
  <c r="T145" i="1"/>
  <c r="U145" i="1"/>
  <c r="V145" i="1"/>
  <c r="W145" i="1"/>
  <c r="X145" i="1"/>
  <c r="Y145" i="1"/>
  <c r="S146" i="1"/>
  <c r="T146" i="1"/>
  <c r="U146" i="1"/>
  <c r="V146" i="1"/>
  <c r="W146" i="1"/>
  <c r="X146" i="1"/>
  <c r="Y146" i="1"/>
  <c r="S147" i="1"/>
  <c r="T147" i="1"/>
  <c r="U147" i="1"/>
  <c r="V147" i="1"/>
  <c r="W147" i="1"/>
  <c r="X147" i="1"/>
  <c r="Y147" i="1"/>
  <c r="S148" i="1"/>
  <c r="T148" i="1"/>
  <c r="U148" i="1"/>
  <c r="V148" i="1"/>
  <c r="W148" i="1"/>
  <c r="X148" i="1"/>
  <c r="Y148" i="1"/>
  <c r="S149" i="1"/>
  <c r="T149" i="1"/>
  <c r="U149" i="1"/>
  <c r="V149" i="1"/>
  <c r="W149" i="1"/>
  <c r="X149" i="1"/>
  <c r="Y149" i="1"/>
  <c r="S30" i="1"/>
  <c r="T30" i="1"/>
  <c r="U30" i="1"/>
  <c r="V30" i="1"/>
  <c r="W30" i="1"/>
  <c r="X30" i="1"/>
  <c r="Y30" i="1"/>
  <c r="R17" i="1"/>
  <c r="P19" i="1"/>
  <c r="Q19" i="1"/>
  <c r="R19" i="1"/>
  <c r="S19" i="1"/>
  <c r="T19" i="1"/>
  <c r="Q20" i="1"/>
  <c r="R25" i="1"/>
  <c r="P26" i="1"/>
  <c r="R26" i="1"/>
  <c r="T26" i="1"/>
  <c r="G12" i="1"/>
  <c r="P12" i="1" s="1"/>
  <c r="G13" i="1"/>
  <c r="P13" i="1" s="1"/>
  <c r="G14" i="1"/>
  <c r="P14" i="1" s="1"/>
  <c r="G15" i="1"/>
  <c r="P15" i="1" s="1"/>
  <c r="G16" i="1"/>
  <c r="P16" i="1" s="1"/>
  <c r="G17" i="1"/>
  <c r="P17" i="1" s="1"/>
  <c r="G18" i="1"/>
  <c r="S18" i="1" s="1"/>
  <c r="G20" i="1"/>
  <c r="R20" i="1" s="1"/>
  <c r="G21" i="1"/>
  <c r="Q21" i="1" s="1"/>
  <c r="G22" i="1"/>
  <c r="Q22" i="1" s="1"/>
  <c r="G23" i="1"/>
  <c r="Q23" i="1" s="1"/>
  <c r="G24" i="1"/>
  <c r="Q24" i="1" s="1"/>
  <c r="G25" i="1"/>
  <c r="Q25" i="1" s="1"/>
  <c r="G26" i="1"/>
  <c r="Q26" i="1" s="1"/>
  <c r="G11" i="1"/>
  <c r="R11" i="1" s="1"/>
  <c r="AA19" i="1"/>
  <c r="S26" i="1" l="1"/>
  <c r="T25" i="1"/>
  <c r="P25" i="1"/>
  <c r="S25" i="1"/>
  <c r="T24" i="1"/>
  <c r="P24" i="1"/>
  <c r="S24" i="1"/>
  <c r="R24" i="1"/>
  <c r="T23" i="1"/>
  <c r="P23" i="1"/>
  <c r="S23" i="1"/>
  <c r="R23" i="1"/>
  <c r="T22" i="1"/>
  <c r="P22" i="1"/>
  <c r="S22" i="1"/>
  <c r="R22" i="1"/>
  <c r="T21" i="1"/>
  <c r="P21" i="1"/>
  <c r="S21" i="1"/>
  <c r="R21" i="1"/>
  <c r="T20" i="1"/>
  <c r="P20" i="1"/>
  <c r="S20" i="1"/>
  <c r="R18" i="1"/>
  <c r="Q18" i="1"/>
  <c r="T18" i="1"/>
  <c r="P18" i="1"/>
  <c r="T17" i="1"/>
  <c r="S17" i="1"/>
  <c r="Q17" i="1"/>
  <c r="T16" i="1"/>
  <c r="S16" i="1"/>
  <c r="R16" i="1"/>
  <c r="Q16" i="1"/>
  <c r="S15" i="1"/>
  <c r="R15" i="1"/>
  <c r="Q15" i="1"/>
  <c r="T15" i="1"/>
  <c r="S14" i="1"/>
  <c r="R14" i="1"/>
  <c r="Q14" i="1"/>
  <c r="T14" i="1"/>
  <c r="S13" i="1"/>
  <c r="R13" i="1"/>
  <c r="Q13" i="1"/>
  <c r="T13" i="1"/>
  <c r="S12" i="1"/>
  <c r="R12" i="1"/>
  <c r="Q12" i="1"/>
  <c r="T12" i="1"/>
  <c r="P11" i="1"/>
  <c r="Q11" i="1"/>
  <c r="T11" i="1"/>
  <c r="S11" i="1"/>
  <c r="M12" i="1"/>
  <c r="M13" i="1"/>
  <c r="M14" i="1"/>
  <c r="M15" i="1"/>
  <c r="M16" i="1"/>
  <c r="M17" i="1"/>
  <c r="M18" i="1"/>
  <c r="M20" i="1"/>
  <c r="M21" i="1"/>
  <c r="M22" i="1"/>
  <c r="M23" i="1"/>
  <c r="M24" i="1"/>
  <c r="M25" i="1"/>
  <c r="M26" i="1"/>
  <c r="M11" i="1"/>
  <c r="J31" i="1" l="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30" i="1"/>
  <c r="J12" i="1"/>
  <c r="AA12" i="1" s="1"/>
  <c r="J13" i="1"/>
  <c r="AA13" i="1" s="1"/>
  <c r="J14" i="1"/>
  <c r="AA14" i="1" s="1"/>
  <c r="J15" i="1"/>
  <c r="AA15" i="1" s="1"/>
  <c r="J16" i="1"/>
  <c r="AA16" i="1" s="1"/>
  <c r="J17" i="1"/>
  <c r="AA17" i="1" s="1"/>
  <c r="J18" i="1"/>
  <c r="AA18" i="1" s="1"/>
  <c r="J20" i="1"/>
  <c r="AA20" i="1" s="1"/>
  <c r="J21" i="1"/>
  <c r="AA21" i="1" s="1"/>
  <c r="J22" i="1"/>
  <c r="AA22" i="1" s="1"/>
  <c r="J23" i="1"/>
  <c r="AA23" i="1" s="1"/>
  <c r="J24" i="1"/>
  <c r="AA24" i="1" s="1"/>
  <c r="J25" i="1"/>
  <c r="AA25" i="1" s="1"/>
  <c r="J26" i="1"/>
  <c r="AA26" i="1" s="1"/>
  <c r="J11" i="1"/>
  <c r="AA11" i="1" s="1"/>
  <c r="N12" i="1"/>
  <c r="N13" i="1"/>
  <c r="N14" i="1"/>
  <c r="N15" i="1"/>
  <c r="N16" i="1"/>
  <c r="N17" i="1"/>
  <c r="N18" i="1"/>
  <c r="N20" i="1"/>
  <c r="N21" i="1"/>
  <c r="N22" i="1"/>
  <c r="N23" i="1"/>
  <c r="N24" i="1"/>
  <c r="N25" i="1"/>
  <c r="N26" i="1"/>
  <c r="N11" i="1"/>
  <c r="N37" i="1"/>
  <c r="N36" i="1"/>
  <c r="N35" i="1"/>
  <c r="N34" i="1"/>
  <c r="N33" i="1"/>
  <c r="N32" i="1"/>
  <c r="N31"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30" i="1"/>
  <c r="AA144" i="1" l="1"/>
  <c r="AB144" i="1"/>
  <c r="Z144" i="1"/>
  <c r="Z140" i="1"/>
  <c r="AA140" i="1"/>
  <c r="AB140" i="1"/>
  <c r="Z143" i="1"/>
  <c r="AA143" i="1"/>
  <c r="AB143" i="1"/>
  <c r="AA139" i="1"/>
  <c r="AB139" i="1"/>
  <c r="Z139" i="1"/>
  <c r="AA146" i="1"/>
  <c r="AB146" i="1"/>
  <c r="Z146" i="1"/>
  <c r="Z149" i="1"/>
  <c r="AA149" i="1"/>
  <c r="AB149" i="1"/>
  <c r="Z145" i="1"/>
  <c r="AA145" i="1"/>
  <c r="AB145" i="1"/>
  <c r="AA148" i="1"/>
  <c r="AB148" i="1"/>
  <c r="Z148" i="1"/>
  <c r="Z147" i="1"/>
  <c r="AA147" i="1"/>
  <c r="AB147" i="1"/>
  <c r="AA141" i="1"/>
  <c r="AB141" i="1"/>
  <c r="Z141" i="1"/>
  <c r="AA135" i="1"/>
  <c r="Z135" i="1"/>
  <c r="AB135" i="1"/>
  <c r="AA127" i="1"/>
  <c r="Z127" i="1"/>
  <c r="AB127" i="1"/>
  <c r="AA123" i="1"/>
  <c r="Z123" i="1"/>
  <c r="AB123" i="1"/>
  <c r="AA115" i="1"/>
  <c r="AB115" i="1"/>
  <c r="Z115" i="1"/>
  <c r="AA107" i="1"/>
  <c r="AB107" i="1"/>
  <c r="Z107" i="1"/>
  <c r="AA95" i="1"/>
  <c r="AB95" i="1"/>
  <c r="Z95" i="1"/>
  <c r="AA30" i="1"/>
  <c r="Z30" i="1"/>
  <c r="AB30" i="1"/>
  <c r="AA142" i="1"/>
  <c r="AB142" i="1"/>
  <c r="Z142" i="1"/>
  <c r="AA138" i="1"/>
  <c r="Z138" i="1"/>
  <c r="AB138" i="1"/>
  <c r="AA134" i="1"/>
  <c r="Z134" i="1"/>
  <c r="AB134" i="1"/>
  <c r="AA130" i="1"/>
  <c r="AB130" i="1"/>
  <c r="Z130" i="1"/>
  <c r="AA126" i="1"/>
  <c r="AB126" i="1"/>
  <c r="Z126" i="1"/>
  <c r="AA122" i="1"/>
  <c r="AB122" i="1"/>
  <c r="Z122" i="1"/>
  <c r="Z118" i="1"/>
  <c r="AA118" i="1"/>
  <c r="AB118" i="1"/>
  <c r="Z114" i="1"/>
  <c r="AA114" i="1"/>
  <c r="AB114" i="1"/>
  <c r="Z110" i="1"/>
  <c r="AA110" i="1"/>
  <c r="AB110" i="1"/>
  <c r="Z106" i="1"/>
  <c r="AA106" i="1"/>
  <c r="AB106" i="1"/>
  <c r="Z102" i="1"/>
  <c r="AA102" i="1"/>
  <c r="AB102" i="1"/>
  <c r="Z98" i="1"/>
  <c r="AA98" i="1"/>
  <c r="AB98" i="1"/>
  <c r="Z94" i="1"/>
  <c r="AA94" i="1"/>
  <c r="AB94" i="1"/>
  <c r="Z90" i="1"/>
  <c r="AA90" i="1"/>
  <c r="AB90" i="1"/>
  <c r="Z86" i="1"/>
  <c r="AA86" i="1"/>
  <c r="AB86" i="1"/>
  <c r="Z82" i="1"/>
  <c r="AA82" i="1"/>
  <c r="AB82" i="1"/>
  <c r="Z78" i="1"/>
  <c r="AA78" i="1"/>
  <c r="AB78" i="1"/>
  <c r="Z74" i="1"/>
  <c r="AA74" i="1"/>
  <c r="AB74" i="1"/>
  <c r="Z70" i="1"/>
  <c r="AA70" i="1"/>
  <c r="AB70" i="1"/>
  <c r="Z66" i="1"/>
  <c r="AA66" i="1"/>
  <c r="AB66" i="1"/>
  <c r="Z62" i="1"/>
  <c r="AA62" i="1"/>
  <c r="AB62" i="1"/>
  <c r="Z58" i="1"/>
  <c r="AA58" i="1"/>
  <c r="AB58" i="1"/>
  <c r="Z54" i="1"/>
  <c r="AA54" i="1"/>
  <c r="AB54" i="1"/>
  <c r="Z50" i="1"/>
  <c r="AA50" i="1"/>
  <c r="AB50" i="1"/>
  <c r="Z46" i="1"/>
  <c r="AA46" i="1"/>
  <c r="AB46" i="1"/>
  <c r="Z42" i="1"/>
  <c r="AA42" i="1"/>
  <c r="AB42" i="1"/>
  <c r="Z38" i="1"/>
  <c r="AA38" i="1"/>
  <c r="AB38" i="1"/>
  <c r="Z34" i="1"/>
  <c r="AA34" i="1"/>
  <c r="AB34" i="1"/>
  <c r="AA133" i="1"/>
  <c r="Z133" i="1"/>
  <c r="AB133" i="1"/>
  <c r="AA125" i="1"/>
  <c r="Z125" i="1"/>
  <c r="AB125" i="1"/>
  <c r="AA117" i="1"/>
  <c r="AB117" i="1"/>
  <c r="Z117" i="1"/>
  <c r="AA109" i="1"/>
  <c r="AB109" i="1"/>
  <c r="Z109" i="1"/>
  <c r="AA101" i="1"/>
  <c r="AB101" i="1"/>
  <c r="Z101" i="1"/>
  <c r="AA97" i="1"/>
  <c r="AB97" i="1"/>
  <c r="Z97" i="1"/>
  <c r="AA89" i="1"/>
  <c r="AB89" i="1"/>
  <c r="Z89" i="1"/>
  <c r="AA85" i="1"/>
  <c r="AB85" i="1"/>
  <c r="Z85" i="1"/>
  <c r="AA81" i="1"/>
  <c r="AB81" i="1"/>
  <c r="Z81" i="1"/>
  <c r="AA77" i="1"/>
  <c r="AB77" i="1"/>
  <c r="Z77" i="1"/>
  <c r="AA73" i="1"/>
  <c r="AB73" i="1"/>
  <c r="Z73" i="1"/>
  <c r="AA69" i="1"/>
  <c r="AB69" i="1"/>
  <c r="Z69" i="1"/>
  <c r="AA65" i="1"/>
  <c r="AB65" i="1"/>
  <c r="Z65" i="1"/>
  <c r="AA61" i="1"/>
  <c r="AB61" i="1"/>
  <c r="Z61" i="1"/>
  <c r="AA57" i="1"/>
  <c r="AB57" i="1"/>
  <c r="Z57" i="1"/>
  <c r="AA53" i="1"/>
  <c r="AB53" i="1"/>
  <c r="Z53" i="1"/>
  <c r="AA49" i="1"/>
  <c r="AB49" i="1"/>
  <c r="Z49" i="1"/>
  <c r="AA45" i="1"/>
  <c r="AB45" i="1"/>
  <c r="Z45" i="1"/>
  <c r="AA41" i="1"/>
  <c r="AB41" i="1"/>
  <c r="Z41" i="1"/>
  <c r="AA37" i="1"/>
  <c r="AB37" i="1"/>
  <c r="Z37" i="1"/>
  <c r="AA33" i="1"/>
  <c r="AB33" i="1"/>
  <c r="Z33" i="1"/>
  <c r="AA137" i="1"/>
  <c r="Z137" i="1"/>
  <c r="AB137" i="1"/>
  <c r="AA129" i="1"/>
  <c r="AB129" i="1"/>
  <c r="Z129" i="1"/>
  <c r="AA121" i="1"/>
  <c r="AB121" i="1"/>
  <c r="Z121" i="1"/>
  <c r="AA113" i="1"/>
  <c r="AB113" i="1"/>
  <c r="Z113" i="1"/>
  <c r="AA105" i="1"/>
  <c r="AB105" i="1"/>
  <c r="Z105" i="1"/>
  <c r="AA93" i="1"/>
  <c r="AB93" i="1"/>
  <c r="Z93" i="1"/>
  <c r="AA136" i="1"/>
  <c r="Z136" i="1"/>
  <c r="AB136" i="1"/>
  <c r="AA132" i="1"/>
  <c r="Z132" i="1"/>
  <c r="AB132" i="1"/>
  <c r="AA128" i="1"/>
  <c r="Z128" i="1"/>
  <c r="AB128" i="1"/>
  <c r="AA124" i="1"/>
  <c r="Z124" i="1"/>
  <c r="AB124" i="1"/>
  <c r="Z120" i="1"/>
  <c r="AA120" i="1"/>
  <c r="AB120" i="1"/>
  <c r="Z116" i="1"/>
  <c r="AA116" i="1"/>
  <c r="AB116" i="1"/>
  <c r="Z112" i="1"/>
  <c r="AA112" i="1"/>
  <c r="AB112" i="1"/>
  <c r="Z108" i="1"/>
  <c r="AA108" i="1"/>
  <c r="AB108" i="1"/>
  <c r="Z104" i="1"/>
  <c r="AA104" i="1"/>
  <c r="AB104" i="1"/>
  <c r="Z100" i="1"/>
  <c r="AA100" i="1"/>
  <c r="AB100" i="1"/>
  <c r="Z96" i="1"/>
  <c r="AA96" i="1"/>
  <c r="AB96" i="1"/>
  <c r="Z92" i="1"/>
  <c r="AA92" i="1"/>
  <c r="AB92" i="1"/>
  <c r="Z88" i="1"/>
  <c r="AA88" i="1"/>
  <c r="AB88" i="1"/>
  <c r="Z84" i="1"/>
  <c r="AA84" i="1"/>
  <c r="AB84" i="1"/>
  <c r="Z80" i="1"/>
  <c r="AA80" i="1"/>
  <c r="AB80" i="1"/>
  <c r="Z76" i="1"/>
  <c r="AA76" i="1"/>
  <c r="AB76" i="1"/>
  <c r="Z72" i="1"/>
  <c r="AA72" i="1"/>
  <c r="AB72" i="1"/>
  <c r="Z68" i="1"/>
  <c r="AA68" i="1"/>
  <c r="AB68" i="1"/>
  <c r="Z64" i="1"/>
  <c r="AA64" i="1"/>
  <c r="AB64" i="1"/>
  <c r="Z60" i="1"/>
  <c r="AA60" i="1"/>
  <c r="AB60" i="1"/>
  <c r="Z56" i="1"/>
  <c r="AA56" i="1"/>
  <c r="AB56" i="1"/>
  <c r="Z52" i="1"/>
  <c r="AA52" i="1"/>
  <c r="AB52" i="1"/>
  <c r="Z48" i="1"/>
  <c r="AA48" i="1"/>
  <c r="AB48" i="1"/>
  <c r="Z44" i="1"/>
  <c r="AA44" i="1"/>
  <c r="AB44" i="1"/>
  <c r="Z40" i="1"/>
  <c r="AA40" i="1"/>
  <c r="AB40" i="1"/>
  <c r="Z36" i="1"/>
  <c r="AA36" i="1"/>
  <c r="AB36" i="1"/>
  <c r="Z32" i="1"/>
  <c r="AA32" i="1"/>
  <c r="AB32" i="1"/>
  <c r="AA131" i="1"/>
  <c r="Z131" i="1"/>
  <c r="AB131" i="1"/>
  <c r="AA119" i="1"/>
  <c r="AB119" i="1"/>
  <c r="Z119" i="1"/>
  <c r="AA111" i="1"/>
  <c r="AB111" i="1"/>
  <c r="Z111" i="1"/>
  <c r="AA103" i="1"/>
  <c r="AB103" i="1"/>
  <c r="Z103" i="1"/>
  <c r="AA99" i="1"/>
  <c r="AB99" i="1"/>
  <c r="Z99" i="1"/>
  <c r="AA91" i="1"/>
  <c r="AB91" i="1"/>
  <c r="Z91" i="1"/>
  <c r="AA87" i="1"/>
  <c r="AB87" i="1"/>
  <c r="Z87" i="1"/>
  <c r="AA83" i="1"/>
  <c r="AB83" i="1"/>
  <c r="Z83" i="1"/>
  <c r="AA79" i="1"/>
  <c r="AB79" i="1"/>
  <c r="Z79" i="1"/>
  <c r="AA75" i="1"/>
  <c r="AB75" i="1"/>
  <c r="Z75" i="1"/>
  <c r="AA71" i="1"/>
  <c r="AB71" i="1"/>
  <c r="Z71" i="1"/>
  <c r="AA67" i="1"/>
  <c r="AB67" i="1"/>
  <c r="Z67" i="1"/>
  <c r="AA63" i="1"/>
  <c r="AB63" i="1"/>
  <c r="Z63" i="1"/>
  <c r="AA59" i="1"/>
  <c r="AB59" i="1"/>
  <c r="Z59" i="1"/>
  <c r="AA55" i="1"/>
  <c r="AB55" i="1"/>
  <c r="Z55" i="1"/>
  <c r="AA51" i="1"/>
  <c r="AB51" i="1"/>
  <c r="Z51" i="1"/>
  <c r="AA47" i="1"/>
  <c r="AB47" i="1"/>
  <c r="Z47" i="1"/>
  <c r="AA43" i="1"/>
  <c r="AB43" i="1"/>
  <c r="Z43" i="1"/>
  <c r="AA39" i="1"/>
  <c r="AB39" i="1"/>
  <c r="Z39" i="1"/>
  <c r="AA35" i="1"/>
  <c r="AB35" i="1"/>
  <c r="Z35" i="1"/>
  <c r="AA31" i="1"/>
  <c r="AB31" i="1"/>
  <c r="Z31" i="1"/>
  <c r="AB26" i="1"/>
  <c r="Z26" i="1"/>
  <c r="AB18" i="1"/>
  <c r="Z18" i="1"/>
  <c r="Z25" i="1"/>
  <c r="AB25" i="1"/>
  <c r="Z17" i="1"/>
  <c r="AB17" i="1"/>
  <c r="Z19" i="1"/>
  <c r="AB19" i="1"/>
  <c r="Z24" i="1"/>
  <c r="AB24" i="1"/>
  <c r="AB23" i="1"/>
  <c r="Z23" i="1"/>
  <c r="Z22" i="1"/>
  <c r="AB22" i="1"/>
  <c r="Z16" i="1"/>
  <c r="AB16" i="1"/>
  <c r="AB21" i="1"/>
  <c r="Z21" i="1"/>
  <c r="Z20" i="1"/>
  <c r="AB20" i="1"/>
  <c r="Z12" i="1"/>
  <c r="AB12" i="1"/>
  <c r="Z13" i="1"/>
  <c r="AB13" i="1"/>
  <c r="Z14" i="1"/>
  <c r="AB14" i="1"/>
  <c r="Z15" i="1"/>
  <c r="AB15" i="1"/>
  <c r="AB11" i="1"/>
  <c r="Z11" i="1"/>
  <c r="E141" i="1"/>
  <c r="E145" i="1"/>
  <c r="D145" i="1" s="1"/>
  <c r="D149" i="1"/>
  <c r="D148" i="1"/>
  <c r="D144" i="1"/>
  <c r="D139" i="1"/>
  <c r="D138" i="1"/>
  <c r="D135" i="1"/>
  <c r="D131" i="1"/>
  <c r="D130" i="1"/>
  <c r="D127" i="1"/>
  <c r="D123" i="1"/>
  <c r="D122" i="1"/>
  <c r="D119" i="1"/>
  <c r="D115" i="1"/>
  <c r="D114" i="1"/>
  <c r="D111" i="1"/>
  <c r="D107" i="1"/>
  <c r="D106" i="1"/>
  <c r="D103" i="1"/>
  <c r="D99" i="1"/>
  <c r="D98" i="1"/>
  <c r="D95" i="1"/>
  <c r="D91" i="1"/>
  <c r="D90" i="1"/>
  <c r="D87" i="1"/>
  <c r="D83" i="1"/>
  <c r="D82" i="1"/>
  <c r="D79" i="1"/>
  <c r="D75" i="1"/>
  <c r="D74" i="1"/>
  <c r="D71" i="1"/>
  <c r="D67" i="1"/>
  <c r="D66" i="1"/>
  <c r="D63" i="1"/>
  <c r="D59" i="1"/>
  <c r="D58" i="1"/>
  <c r="D55" i="1"/>
  <c r="D51" i="1"/>
  <c r="D50" i="1"/>
  <c r="D47" i="1"/>
  <c r="D43" i="1"/>
  <c r="D42" i="1"/>
  <c r="D39" i="1"/>
  <c r="D35" i="1"/>
  <c r="D34" i="1"/>
  <c r="D31" i="1"/>
  <c r="D25" i="1"/>
  <c r="D24" i="1"/>
  <c r="D23" i="1"/>
  <c r="D21" i="1"/>
  <c r="D20" i="1"/>
  <c r="D18" i="1"/>
  <c r="D16" i="1"/>
  <c r="D14" i="1"/>
  <c r="D12"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I12" i="1"/>
  <c r="X12" i="1" s="1"/>
  <c r="I13" i="1"/>
  <c r="X13" i="1" s="1"/>
  <c r="I14" i="1"/>
  <c r="Y14" i="1" s="1"/>
  <c r="I15" i="1"/>
  <c r="X15" i="1" s="1"/>
  <c r="I16" i="1"/>
  <c r="Y16" i="1" s="1"/>
  <c r="I17" i="1"/>
  <c r="V17" i="1" s="1"/>
  <c r="I18" i="1"/>
  <c r="V18" i="1" s="1"/>
  <c r="I20" i="1"/>
  <c r="W20" i="1" s="1"/>
  <c r="I21" i="1"/>
  <c r="U21" i="1" s="1"/>
  <c r="I22" i="1"/>
  <c r="U22" i="1" s="1"/>
  <c r="I23" i="1"/>
  <c r="V23" i="1" s="1"/>
  <c r="I24" i="1"/>
  <c r="X24" i="1" s="1"/>
  <c r="I25" i="1"/>
  <c r="W25" i="1" s="1"/>
  <c r="I26" i="1"/>
  <c r="H30" i="1"/>
  <c r="I11" i="1"/>
  <c r="Y11" i="1" s="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D141" i="1" s="1"/>
  <c r="L142" i="1"/>
  <c r="L143" i="1"/>
  <c r="L144" i="1"/>
  <c r="L145" i="1"/>
  <c r="L146" i="1"/>
  <c r="L147" i="1"/>
  <c r="L148" i="1"/>
  <c r="L149" i="1"/>
  <c r="L30" i="1"/>
  <c r="D32" i="1"/>
  <c r="D33" i="1"/>
  <c r="D36" i="1"/>
  <c r="D37" i="1"/>
  <c r="D38" i="1"/>
  <c r="D40" i="1"/>
  <c r="D41" i="1"/>
  <c r="D44" i="1"/>
  <c r="D45" i="1"/>
  <c r="D46" i="1"/>
  <c r="D48" i="1"/>
  <c r="D49" i="1"/>
  <c r="D52" i="1"/>
  <c r="D53" i="1"/>
  <c r="D54" i="1"/>
  <c r="D56" i="1"/>
  <c r="D57" i="1"/>
  <c r="D60" i="1"/>
  <c r="D61" i="1"/>
  <c r="D62" i="1"/>
  <c r="D64" i="1"/>
  <c r="D65" i="1"/>
  <c r="D68" i="1"/>
  <c r="D69" i="1"/>
  <c r="D70" i="1"/>
  <c r="D72" i="1"/>
  <c r="D73" i="1"/>
  <c r="D76" i="1"/>
  <c r="D77" i="1"/>
  <c r="D78" i="1"/>
  <c r="D80" i="1"/>
  <c r="D81" i="1"/>
  <c r="D84" i="1"/>
  <c r="D85" i="1"/>
  <c r="D86" i="1"/>
  <c r="D88" i="1"/>
  <c r="D89" i="1"/>
  <c r="D92" i="1"/>
  <c r="D93" i="1"/>
  <c r="D94" i="1"/>
  <c r="D96" i="1"/>
  <c r="D97" i="1"/>
  <c r="D100" i="1"/>
  <c r="D101" i="1"/>
  <c r="D102" i="1"/>
  <c r="D104" i="1"/>
  <c r="D105" i="1"/>
  <c r="D108" i="1"/>
  <c r="D109" i="1"/>
  <c r="D110" i="1"/>
  <c r="D112" i="1"/>
  <c r="D113" i="1"/>
  <c r="D116" i="1"/>
  <c r="D117" i="1"/>
  <c r="D118" i="1"/>
  <c r="D120" i="1"/>
  <c r="D121" i="1"/>
  <c r="D124" i="1"/>
  <c r="D125" i="1"/>
  <c r="D126" i="1"/>
  <c r="D128" i="1"/>
  <c r="D129" i="1"/>
  <c r="D132" i="1"/>
  <c r="D133" i="1"/>
  <c r="D134" i="1"/>
  <c r="D136" i="1"/>
  <c r="D137" i="1"/>
  <c r="D140" i="1"/>
  <c r="D142" i="1"/>
  <c r="D143" i="1"/>
  <c r="D146" i="1"/>
  <c r="D147" i="1"/>
  <c r="D30" i="1"/>
  <c r="D13" i="1"/>
  <c r="D15" i="1"/>
  <c r="D17" i="1"/>
  <c r="D22" i="1"/>
  <c r="D26" i="1"/>
  <c r="D11" i="1"/>
  <c r="X22" i="1" l="1"/>
  <c r="V11" i="1"/>
  <c r="W24" i="1"/>
  <c r="W22" i="1"/>
  <c r="Y21" i="1"/>
  <c r="Y22" i="1"/>
  <c r="X11" i="1"/>
  <c r="X21" i="1"/>
  <c r="Y13" i="1"/>
  <c r="X17" i="1"/>
  <c r="U16" i="1"/>
  <c r="U18" i="1"/>
  <c r="U15" i="1"/>
  <c r="X14" i="1"/>
  <c r="V24" i="1"/>
  <c r="X23" i="1"/>
  <c r="W23" i="1"/>
  <c r="W21" i="1"/>
  <c r="X18" i="1"/>
  <c r="Y17" i="1"/>
  <c r="X16" i="1"/>
  <c r="V15" i="1"/>
  <c r="Y15" i="1"/>
  <c r="V14" i="1"/>
  <c r="W14" i="1"/>
  <c r="U12" i="1"/>
  <c r="U11" i="1"/>
  <c r="Y20" i="1"/>
  <c r="U14" i="1"/>
  <c r="W17" i="1"/>
  <c r="U13" i="1"/>
  <c r="U20" i="1"/>
  <c r="W12" i="1"/>
  <c r="V12" i="1"/>
  <c r="W18" i="1"/>
  <c r="V13" i="1"/>
  <c r="Y12" i="1"/>
  <c r="Y18" i="1"/>
  <c r="W16" i="1"/>
  <c r="X20" i="1"/>
  <c r="V16" i="1"/>
  <c r="W13" i="1"/>
  <c r="W11" i="1"/>
  <c r="V25" i="1"/>
  <c r="W15" i="1"/>
  <c r="X25" i="1"/>
</calcChain>
</file>

<file path=xl/sharedStrings.xml><?xml version="1.0" encoding="utf-8"?>
<sst xmlns="http://schemas.openxmlformats.org/spreadsheetml/2006/main" count="257" uniqueCount="227">
  <si>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</si>
  <si>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</si>
  <si>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</si>
  <si>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</si>
  <si>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</si>
  <si>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</si>
  <si>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</si>
  <si>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</si>
  <si>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</si>
  <si>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</si>
  <si>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</si>
  <si>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</si>
  <si>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</si>
  <si>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</si>
  <si>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</si>
  <si>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</si>
  <si>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</si>
  <si>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</si>
  <si>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</si>
  <si>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</si>
  <si>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</si>
  <si>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</si>
  <si>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</si>
  <si>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</si>
  <si>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</si>
  <si>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</si>
  <si>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</si>
  <si>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</si>
  <si>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</si>
  <si>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</si>
  <si>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</si>
  <si>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</si>
  <si>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</si>
  <si>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</si>
  <si>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</si>
  <si>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1204</t>
  </si>
  <si>
    <t>0304</t>
  </si>
  <si>
    <t>0303</t>
  </si>
  <si>
    <t>0314</t>
  </si>
  <si>
    <t>0315</t>
  </si>
  <si>
    <t>0313</t>
  </si>
  <si>
    <t>0289</t>
  </si>
  <si>
    <t>0302</t>
  </si>
  <si>
    <t>0307</t>
  </si>
  <si>
    <t>0257</t>
  </si>
  <si>
    <t>0308</t>
  </si>
  <si>
    <t>0311</t>
  </si>
  <si>
    <t>0321</t>
  </si>
  <si>
    <t>0323</t>
  </si>
  <si>
    <t>0324</t>
  </si>
  <si>
    <t>0325</t>
  </si>
  <si>
    <t>0329</t>
  </si>
  <si>
    <t>0939</t>
  </si>
  <si>
    <t>3627*</t>
  </si>
  <si>
    <t>5110*</t>
  </si>
  <si>
    <t>Large skin grafts, composite skin grafts, large full thickness free skin grafts</t>
  </si>
  <si>
    <t>Stitching of soft-tissue injuries: Deep laceration involving limited muscle damage</t>
  </si>
  <si>
    <t>Stitching of soft-tissue injuries: Deep laceration involving extensive muscle damage</t>
  </si>
  <si>
    <t>Major debridement of wound, sloughectomy or secondary suture</t>
  </si>
  <si>
    <t>Excision and repair by direct suture; excision nail fold or other minor procedures of similar magnitude</t>
  </si>
  <si>
    <t>Each additional small procedure done at the same time</t>
  </si>
  <si>
    <t>Excision of large benign tumour (more than 5 cm)</t>
  </si>
  <si>
    <t>Extensive resection for malignant soft tissue tumour including muscle</t>
  </si>
  <si>
    <t>Requiring repair by large skin graft or large local flap or other procedures of similar magnitude</t>
  </si>
  <si>
    <t>Requiring repair by small skin graft or small local flap or other procedures of similar magnitude</t>
  </si>
  <si>
    <t>Biopsy or excision of cyst, benign tumour, aberrant breast tissue, duct papilloma</t>
  </si>
  <si>
    <t>Sub-areolar cone excision of ducts of wedge excision of breast</t>
  </si>
  <si>
    <t>Wedge excision of breast and axillary dissection</t>
  </si>
  <si>
    <t>Total mastectomy</t>
  </si>
  <si>
    <t>Total mastectomy with axillary gland dissection</t>
  </si>
  <si>
    <t>Trans-abdominal anterior exposure of the spine for spinal fusion only if done by a second surgeon</t>
  </si>
  <si>
    <t>Intensive care: Category 1: Cases requiring intensive monitoring : Per day</t>
  </si>
  <si>
    <t>Intensive care: Category 2: Cases requiring active system support: First day</t>
  </si>
  <si>
    <t>Intensive care: Category 2: Cases requiring active system support : Subsequent days, per day</t>
  </si>
  <si>
    <t xml:space="preserve">Intensive care: Category 3: Cases with multiple organ failure or Category 2 patients: First day </t>
  </si>
  <si>
    <t xml:space="preserve">Intensive care: Category 3: Cases with multiple organ failure or Category 2 patients : Subsequent days </t>
  </si>
  <si>
    <t>Ventilation: Subsequent days, per day</t>
  </si>
  <si>
    <t>Insertion of central venous line via subclavian or jugular veins</t>
  </si>
  <si>
    <t>Hyperalimentation (daily tariff)</t>
  </si>
  <si>
    <t>Abdominal aorta and iliac artery: Unruptured</t>
  </si>
  <si>
    <t>Aorta bi-femoral graft, including proximal and distal endarterectomy and preparation for anastomosis</t>
  </si>
  <si>
    <t>Prosthetic grafting</t>
  </si>
  <si>
    <t>Vein grafting proximal to knee joint</t>
  </si>
  <si>
    <t>Vein grafting distal to knee joint</t>
  </si>
  <si>
    <t>Endarterectomy when not part of another specified procedure</t>
  </si>
  <si>
    <t>Carotid endarterectomy</t>
  </si>
  <si>
    <t>Embolectomy: Peripheral embolectomy transfemoral</t>
  </si>
  <si>
    <t xml:space="preserve">Suture major blood vessel (artery or vein) - trauma </t>
  </si>
  <si>
    <t>Placement of Hickman catheter or similar</t>
  </si>
  <si>
    <t>Combined procedure for varicose veins: Ligation of saphenous vein stripping: Bilateral</t>
  </si>
  <si>
    <t>Splenectomy (in all cases)</t>
  </si>
  <si>
    <t>Excision of lymph node for biopsy: Neck or axilla</t>
  </si>
  <si>
    <t>Radical excision of lymph nodes of neck: Total: Unilateral</t>
  </si>
  <si>
    <t>Radical excision of lymph nodes of axilla</t>
  </si>
  <si>
    <t>Partial parotidectomy</t>
  </si>
  <si>
    <t>Hiatus hernia and diaphragmatic hernia repair: With anti-reflux procedure</t>
  </si>
  <si>
    <t>Hiatus hernia and diaphragmatic hernia repair: With Collis Nissen oesophageal lengthening procedure</t>
  </si>
  <si>
    <t>Private fee: Gastroplasty</t>
  </si>
  <si>
    <t>Hiatus hernia and diaphragmatic repair: Revision after previous repair</t>
  </si>
  <si>
    <t>Oesophageal motility (4 channel + pneumograph)</t>
  </si>
  <si>
    <t>Oesophageal motility (6 Channel + pneumograph + pH pull-through)</t>
  </si>
  <si>
    <t xml:space="preserve">24-hour oesophageal pH studies: Hire fee </t>
  </si>
  <si>
    <t>Upper gastro-intestinal endoscopy: Using hospital equipment</t>
  </si>
  <si>
    <t>Gastrostomy or Gastrotomy</t>
  </si>
  <si>
    <t>Suture of perforated gastric or duodenal ulcer, wound or injury</t>
  </si>
  <si>
    <t>Partial gastrectomy</t>
  </si>
  <si>
    <t>Operation for relief of intestinal obstruction</t>
  </si>
  <si>
    <t>Resection of small bowel with enterostomy or anastomosis</t>
  </si>
  <si>
    <t>Entero-enterostomy or entero-colostomy for bypass</t>
  </si>
  <si>
    <t>Suture of intestine (small or large): Perforated ulcer, wound or injury</t>
  </si>
  <si>
    <t>Excision of lesion of mesentery</t>
  </si>
  <si>
    <t>Total colonoscopy: With hospital equipment (including biopsy)</t>
  </si>
  <si>
    <t>Plus removal of polyps: ADD to colonoscopy (item 1653)</t>
  </si>
  <si>
    <t>Left-sided colonoscopy</t>
  </si>
  <si>
    <t>Right or left hemicolectomy or segmental colectomy</t>
  </si>
  <si>
    <t>Reconstruction of colon after Hartman’s procedure</t>
  </si>
  <si>
    <t>Total colectomy</t>
  </si>
  <si>
    <t>Colostomy or ileostomy isolated procedure</t>
  </si>
  <si>
    <t>Colostomy: Closure</t>
  </si>
  <si>
    <t>Appendicectomy</t>
  </si>
  <si>
    <t>Flexible sigmoidoscopy (including rectum and anus): Using hospital equipment</t>
  </si>
  <si>
    <t>Total mesorectal excision with colo-anal anastomosis and defunctioning enterostomy or colostomy</t>
  </si>
  <si>
    <t>Abdomino-perineal resection of rectum: Abdominal surgeon</t>
  </si>
  <si>
    <t>Repair of prolapsed rectum: Abdominal: Roscoe Graham Moskovitz</t>
  </si>
  <si>
    <t>Repair of prolapsed rectum: Abdominal: Perineal</t>
  </si>
  <si>
    <t>Drainage of ischio-rectal abscess</t>
  </si>
  <si>
    <t>Excision of pelvi-rectal fistula</t>
  </si>
  <si>
    <t>Excision of fistula-in-ano</t>
  </si>
  <si>
    <t>Operation for fissure-in-ano</t>
  </si>
  <si>
    <t>Haemorrhoidectomy</t>
  </si>
  <si>
    <t>Multiple procedures (haemorrhoids, fissure, etc.)</t>
  </si>
  <si>
    <t>Hemi-hepatectomy: Right</t>
  </si>
  <si>
    <t>Partial or segmental hepatectomy</t>
  </si>
  <si>
    <t>Liver transplant</t>
  </si>
  <si>
    <t>Cholecystectomy</t>
  </si>
  <si>
    <t>Cholecystectomy and operative cholangiogram</t>
  </si>
  <si>
    <t>Pancreatico-duodenectomy</t>
  </si>
  <si>
    <t xml:space="preserve">ADD to open procedure where procedure was performed through a laparoscope </t>
  </si>
  <si>
    <t>Laparotomy</t>
  </si>
  <si>
    <t>Radical removal of retro-peritoneal malignant tumours (including sacro-coccygeal and pre-sacral)</t>
  </si>
  <si>
    <t>Drainage of other intraperitoneal abscess (excluding appendix abscess): Transabdominal</t>
  </si>
  <si>
    <t>Inguinal or femoral hernia: Adult</t>
  </si>
  <si>
    <t>Inguinal or femoral hernia: Child under 14 years old</t>
  </si>
  <si>
    <t>Inguinal hernia: Infant under 1 year</t>
  </si>
  <si>
    <t>Recurrent inguinal or femoral hernia</t>
  </si>
  <si>
    <t>Strangulated hernia or femoral hernia</t>
  </si>
  <si>
    <t>Epigastric hernia</t>
  </si>
  <si>
    <t>Umbilical hernia: Adult</t>
  </si>
  <si>
    <t>Incisional hernia</t>
  </si>
  <si>
    <t xml:space="preserve">Implantation of mesh or other prosthesis for incisional or ventral hernia repair </t>
  </si>
  <si>
    <t>Allo-transplantation of kidney</t>
  </si>
  <si>
    <t>Circumcision: Surgical excision other than by clamp or dorsal slit, any age</t>
  </si>
  <si>
    <t>Diagnostic laparoscopy (excluding after-care)</t>
  </si>
  <si>
    <t>Removal of ovarian tumour or cyst</t>
  </si>
  <si>
    <t>Cervical sympathectomy: Bilateral</t>
  </si>
  <si>
    <t>Lobectomy: Total</t>
  </si>
  <si>
    <t>Thyroidectomy: Subtotal</t>
  </si>
  <si>
    <t>Thyroidectomy: Total</t>
  </si>
  <si>
    <t>Exploration of parathyroid glands for hyperparathyroidism including removal</t>
  </si>
  <si>
    <t>Selective first order catheterisation, arterial or venous, with angiogram/venogram</t>
  </si>
  <si>
    <t>Selective third order catheterisation, arterial or venous, with angiogram/venogram</t>
  </si>
  <si>
    <t>Percutaneous transluminal angioplasty: Sub-popliteal sub-brachial</t>
  </si>
  <si>
    <t>Stent insertion: Iliac/subclavian/AV fistula – including percutaneous transluminal angioplasty (PTA)</t>
  </si>
  <si>
    <t xml:space="preserve">Full ultrasonic and colour Doppler evaluation of entire extracranial vascular tree: Carotids, vertebral and subclavian vessels </t>
  </si>
  <si>
    <t>Peripheral arterial ultrasound vascular study: B mode, pulsed and colour Doppler; per limb</t>
  </si>
  <si>
    <t>Peripheral venous ultrasound vascular study; B mode, pulsed and colour Doppler; to evaluate deep vein thrombosis</t>
  </si>
  <si>
    <t>Peripheral venous ultrasound vascular study; B mode, pulsed and colour Doppler; in erect and supine position, bilaterally</t>
  </si>
  <si>
    <t>Drainage of major hand/ foot infection: Drainage of major abscess with necrosis of tissue</t>
  </si>
  <si>
    <t xml:space="preserve">Intensive care: Category 3: Cases with multiple organ failure or Category 2 patients : First day </t>
  </si>
  <si>
    <t>Combined procedure for varicose veins: , multiple ligation including perforating veins : Unilateral</t>
  </si>
  <si>
    <t>Anterior resection of rectum performed for carcinoma of rectum incl excision of any part of proximal colon</t>
  </si>
  <si>
    <t>Endoscopic Retrograde Cholangiopancreatography (ERCP): Endoscopy + catheterisation of pancreas duct</t>
  </si>
  <si>
    <t>Routine HBO table (2-2,5 ATA x 90-120 min): Technical component</t>
  </si>
  <si>
    <t>Carotid ultrasound vascular study:B mode, pulsed &amp; colour Doppler; bilateral, internal, external &amp; common carotid flow &amp; anatomy</t>
  </si>
  <si>
    <t>Ultrasound examination includes whole abdomen and pelvic organs</t>
  </si>
  <si>
    <t>Disclaimer:</t>
  </si>
  <si>
    <t>GEMS RCF</t>
  </si>
  <si>
    <t>See the Notes below for All Tariffs</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</si>
  <si>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</si>
  <si>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</si>
  <si>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</si>
  <si>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</si>
  <si>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</si>
  <si>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</si>
  <si>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</si>
  <si>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</si>
  <si>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</si>
  <si>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</si>
  <si>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</si>
  <si>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</si>
  <si>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</si>
  <si>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</si>
  <si>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</si>
  <si>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</si>
  <si>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</si>
  <si>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</si>
  <si>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</si>
  <si>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</si>
  <si>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</si>
  <si>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</si>
  <si>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</si>
  <si>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</si>
  <si>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</si>
  <si>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HEALTHMAN GENERAL SURGERY COSTING GUIDE 2016</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</si>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</sst>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19"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49" fontId="12" fillId="2" borderId="14" xfId="0" applyNumberFormat="1" applyFont="1" applyFill="1" applyBorder="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Protection="1">
      <protection hidden="1"/>
    </xf>
    <xf numFmtId="49" fontId="5" fillId="2" borderId="14" xfId="0" applyNumberFormat="1" applyFont="1" applyFill="1" applyBorder="1" applyProtection="1">
      <protection hidden="1"/>
    </xf>
    <xf numFmtId="49" fontId="5" fillId="2" borderId="14" xfId="0" applyNumberFormat="1" applyFont="1" applyFill="1" applyBorder="1" applyAlignment="1" applyProtection="1">
      <alignment horizontal="left"/>
      <protection hidden="1"/>
    </xf>
    <xf numFmtId="0" fontId="13" fillId="2" borderId="0" xfId="0" applyFont="1" applyFill="1" applyBorder="1" applyProtection="1">
      <protection hidden="1"/>
    </xf>
    <xf numFmtId="49" fontId="5" fillId="2" borderId="15" xfId="0" applyNumberFormat="1" applyFont="1" applyFill="1" applyBorder="1" applyProtection="1">
      <protection hidden="1"/>
    </xf>
    <xf numFmtId="0" fontId="5"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49" fontId="5" fillId="2" borderId="13" xfId="0" applyNumberFormat="1" applyFont="1" applyFill="1" applyBorder="1" applyProtection="1">
      <protection hidden="1"/>
    </xf>
    <xf numFmtId="0" fontId="14" fillId="2" borderId="16" xfId="0" applyFont="1" applyFill="1" applyBorder="1" applyAlignment="1" applyProtection="1">
      <alignment wrapText="1"/>
      <protection hidden="1"/>
    </xf>
    <xf numFmtId="0" fontId="12" fillId="2" borderId="19" xfId="0" applyFont="1" applyFill="1" applyBorder="1" applyProtection="1">
      <protection hidden="1"/>
    </xf>
    <xf numFmtId="164" fontId="5" fillId="2" borderId="19" xfId="1" applyNumberFormat="1" applyFont="1" applyFill="1" applyBorder="1" applyProtection="1">
      <protection hidden="1"/>
    </xf>
    <xf numFmtId="0" fontId="12" fillId="2" borderId="20" xfId="0" applyNumberFormat="1" applyFont="1" applyFill="1" applyBorder="1" applyProtection="1">
      <protection hidden="1"/>
    </xf>
    <xf numFmtId="0" fontId="5" fillId="2" borderId="0" xfId="0" applyFont="1" applyFill="1" applyBorder="1" applyProtection="1">
      <protection hidden="1"/>
    </xf>
    <xf numFmtId="49" fontId="15" fillId="2" borderId="14" xfId="0" applyNumberFormat="1" applyFont="1" applyFill="1" applyBorder="1" applyProtection="1">
      <protection hidden="1"/>
    </xf>
    <xf numFmtId="164" fontId="15" fillId="2" borderId="20" xfId="1" applyFont="1" applyFill="1" applyBorder="1" applyProtection="1">
      <protection hidden="1"/>
    </xf>
    <xf numFmtId="165" fontId="15" fillId="2" borderId="20" xfId="1" applyNumberFormat="1" applyFont="1" applyFill="1" applyBorder="1" applyProtection="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16" fillId="2" borderId="6"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17" fillId="2" borderId="0" xfId="0" applyFont="1" applyFill="1" applyBorder="1" applyAlignment="1" applyProtection="1">
      <alignment horizontal="left" wrapText="1"/>
      <protection hidden="1"/>
    </xf>
    <xf numFmtId="0" fontId="20" fillId="2" borderId="0" xfId="0" applyFont="1" applyFill="1" applyBorder="1" applyAlignment="1" applyProtection="1">
      <alignment wrapText="1"/>
      <protection hidden="1"/>
    </xf>
    <xf numFmtId="0" fontId="18" fillId="2" borderId="0" xfId="0" applyFont="1" applyFill="1" applyBorder="1" applyProtection="1">
      <protection hidden="1"/>
    </xf>
    <xf numFmtId="0" fontId="17" fillId="2" borderId="2"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165" fontId="18" fillId="2" borderId="5" xfId="1" applyNumberFormat="1" applyFont="1" applyFill="1" applyBorder="1" applyAlignment="1" applyProtection="1">
      <alignment wrapText="1"/>
      <protection hidden="1"/>
    </xf>
    <xf numFmtId="0" fontId="17" fillId="2" borderId="8" xfId="0" applyFont="1" applyFill="1" applyBorder="1" applyProtection="1">
      <protection hidden="1"/>
    </xf>
    <xf numFmtId="0" fontId="18" fillId="2" borderId="3" xfId="0" applyFont="1" applyFill="1" applyBorder="1" applyAlignment="1" applyProtection="1">
      <alignment wrapText="1"/>
      <protection hidden="1"/>
    </xf>
    <xf numFmtId="164" fontId="18" fillId="2" borderId="3" xfId="1" applyFont="1" applyFill="1" applyBorder="1" applyAlignment="1" applyProtection="1">
      <alignment wrapText="1"/>
      <protection hidden="1"/>
    </xf>
    <xf numFmtId="165" fontId="18" fillId="2" borderId="3" xfId="1" applyNumberFormat="1" applyFont="1" applyFill="1" applyBorder="1" applyAlignment="1" applyProtection="1">
      <alignment wrapText="1"/>
      <protection hidden="1"/>
    </xf>
    <xf numFmtId="164" fontId="18" fillId="2" borderId="3" xfId="1" applyNumberFormat="1" applyFont="1" applyFill="1" applyBorder="1" applyAlignment="1" applyProtection="1">
      <alignment wrapText="1"/>
      <protection hidden="1"/>
    </xf>
    <xf numFmtId="165" fontId="18" fillId="2" borderId="9" xfId="1" applyNumberFormat="1" applyFont="1" applyFill="1" applyBorder="1" applyAlignment="1" applyProtection="1">
      <alignment wrapText="1"/>
      <protection hidden="1"/>
    </xf>
    <xf numFmtId="0" fontId="7" fillId="4" borderId="6"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5"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6" fillId="3" borderId="10" xfId="0" applyFont="1" applyFill="1" applyBorder="1" applyAlignment="1" applyProtection="1">
      <protection hidden="1"/>
    </xf>
    <xf numFmtId="0" fontId="6" fillId="3" borderId="11" xfId="0" applyFont="1" applyFill="1" applyBorder="1" applyAlignment="1" applyProtection="1">
      <protection hidden="1"/>
    </xf>
    <xf numFmtId="0" fontId="6" fillId="3" borderId="12" xfId="0" applyFont="1" applyFill="1" applyBorder="1" applyAlignment="1" applyProtection="1">
      <protection hidden="1"/>
    </xf>
    <xf numFmtId="0" fontId="5" fillId="4" borderId="1" xfId="1" applyNumberFormat="1" applyFont="1" applyFill="1" applyBorder="1" applyAlignment="1">
      <alignment horizontal="center" wrapText="1"/>
    </xf>
    <xf numFmtId="165" fontId="5" fillId="4" borderId="22" xfId="1" applyNumberFormat="1" applyFont="1" applyFill="1" applyBorder="1" applyAlignment="1" applyProtection="1">
      <alignment horizontal="center" wrapText="1"/>
      <protection hidden="1"/>
    </xf>
    <xf numFmtId="0" fontId="5" fillId="4" borderId="22" xfId="0" applyFont="1" applyFill="1" applyBorder="1" applyAlignment="1" applyProtection="1">
      <alignment horizontal="center" wrapText="1"/>
      <protection hidden="1"/>
    </xf>
    <xf numFmtId="164" fontId="5" fillId="4" borderId="22" xfId="1" applyFont="1" applyFill="1" applyBorder="1" applyAlignment="1" applyProtection="1">
      <alignment horizontal="center" wrapText="1"/>
      <protection hidden="1"/>
    </xf>
    <xf numFmtId="0" fontId="5" fillId="5" borderId="1" xfId="1" applyNumberFormat="1" applyFont="1" applyFill="1" applyBorder="1" applyAlignment="1">
      <alignment horizontal="center" wrapText="1"/>
    </xf>
    <xf numFmtId="164" fontId="5" fillId="5" borderId="1" xfId="1" applyFont="1" applyFill="1" applyBorder="1" applyAlignment="1" applyProtection="1">
      <alignment wrapText="1"/>
      <protection hidden="1"/>
    </xf>
    <xf numFmtId="0" fontId="7" fillId="4" borderId="1" xfId="1" applyNumberFormat="1" applyFont="1" applyFill="1" applyBorder="1" applyAlignment="1">
      <alignment horizontal="center" wrapText="1"/>
    </xf>
    <xf numFmtId="165" fontId="3" fillId="6" borderId="19" xfId="1" applyNumberFormat="1" applyFont="1" applyFill="1" applyBorder="1" applyProtection="1">
      <protection hidden="1"/>
    </xf>
    <xf numFmtId="0" fontId="3" fillId="6" borderId="19" xfId="0" applyFont="1" applyFill="1" applyBorder="1" applyProtection="1">
      <protection hidden="1"/>
    </xf>
    <xf numFmtId="164" fontId="3" fillId="6" borderId="19" xfId="1" applyFont="1" applyFill="1" applyBorder="1" applyProtection="1">
      <protection hidden="1"/>
    </xf>
    <xf numFmtId="165" fontId="5" fillId="6" borderId="20" xfId="1" applyNumberFormat="1" applyFont="1" applyFill="1" applyBorder="1" applyProtection="1">
      <protection hidden="1"/>
    </xf>
    <xf numFmtId="0" fontId="3" fillId="6" borderId="20" xfId="0" applyFont="1" applyFill="1" applyBorder="1" applyProtection="1">
      <protection hidden="1"/>
    </xf>
    <xf numFmtId="164" fontId="5" fillId="6" borderId="20" xfId="1" applyFont="1" applyFill="1" applyBorder="1" applyProtection="1">
      <protection hidden="1"/>
    </xf>
    <xf numFmtId="165" fontId="5" fillId="6" borderId="21" xfId="1" applyNumberFormat="1" applyFont="1" applyFill="1" applyBorder="1" applyProtection="1">
      <protection hidden="1"/>
    </xf>
    <xf numFmtId="164" fontId="5" fillId="6" borderId="21" xfId="1" applyFont="1" applyFill="1" applyBorder="1" applyProtection="1">
      <protection hidden="1"/>
    </xf>
    <xf numFmtId="0" fontId="3" fillId="6" borderId="21" xfId="0" applyFont="1" applyFill="1" applyBorder="1" applyProtection="1">
      <protection hidden="1"/>
    </xf>
    <xf numFmtId="165" fontId="3" fillId="6" borderId="21" xfId="1" applyNumberFormat="1" applyFont="1" applyFill="1" applyBorder="1" applyProtection="1">
      <protection hidden="1"/>
    </xf>
    <xf numFmtId="0" fontId="21" fillId="2" borderId="2" xfId="0" applyFont="1" applyFill="1" applyBorder="1" applyProtection="1">
      <protection hidden="1"/>
    </xf>
    <xf numFmtId="164" fontId="20" fillId="4" borderId="0" xfId="1" applyFont="1" applyFill="1" applyBorder="1" applyAlignment="1" applyProtection="1">
      <alignment wrapText="1"/>
      <protection hidden="1"/>
    </xf>
    <xf numFmtId="165" fontId="5" fillId="0" borderId="20" xfId="1" applyNumberFormat="1" applyFont="1" applyFill="1" applyBorder="1" applyAlignment="1" applyProtection="1">
      <alignment wrapText="1"/>
      <protection hidden="1"/>
    </xf>
    <xf numFmtId="164" fontId="2" fillId="3" borderId="11" xfId="1" applyFont="1" applyFill="1" applyBorder="1" applyAlignment="1" applyProtection="1">
      <protection hidden="1"/>
    </xf>
    <xf numFmtId="164" fontId="6" fillId="3" borderId="11" xfId="1" applyFont="1" applyFill="1" applyBorder="1" applyAlignment="1" applyProtection="1">
      <protection hidden="1"/>
    </xf>
    <xf numFmtId="164" fontId="5" fillId="0" borderId="20" xfId="1" applyFont="1" applyFill="1" applyBorder="1" applyAlignment="1" applyProtection="1">
      <alignment wrapText="1"/>
      <protection hidden="1"/>
    </xf>
    <xf numFmtId="164" fontId="5" fillId="0" borderId="20" xfId="1" applyFont="1" applyFill="1" applyBorder="1" applyProtection="1">
      <protection hidden="1"/>
    </xf>
    <xf numFmtId="165" fontId="5" fillId="0" borderId="20" xfId="1" applyNumberFormat="1" applyFont="1" applyFill="1" applyBorder="1" applyProtection="1">
      <protection hidden="1"/>
    </xf>
    <xf numFmtId="164" fontId="5" fillId="0" borderId="20" xfId="1" applyNumberFormat="1" applyFont="1" applyFill="1" applyBorder="1" applyAlignment="1" applyProtection="1">
      <alignment wrapText="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7" fillId="2" borderId="2"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8"/>
  <sheetViews>
    <sheetView tabSelected="1" zoomScale="90" zoomScaleNormal="90" workbookViewId="0">
      <pane xSplit="3" ySplit="5" topLeftCell="D6" activePane="bottomRight" state="frozen"/>
      <selection pane="topRight" activeCell="D1" sqref="D1"/>
      <selection pane="bottomLeft" activeCell="A6" sqref="A6"/>
      <selection pane="bottomRight" activeCell="D6" sqref="D6"/>
    </sheetView>
  </sheetViews>
  <sheetFormatPr defaultColWidth="9.140625" defaultRowHeight="12.75" x14ac:dyDescent="0.2"/>
  <cols>
    <col min="1" max="1" width="8.85546875" style="128" bestFit="1" customWidth="1"/>
    <col min="2" max="2" width="65.42578125" style="90" bestFit="1" customWidth="1"/>
    <col min="3" max="3" width="11.28515625" style="5" bestFit="1" customWidth="1"/>
    <col min="4" max="4" width="10.28515625" style="9" bestFit="1" customWidth="1"/>
    <col min="5" max="5" width="10.7109375" style="10" bestFit="1" customWidth="1"/>
    <col min="6" max="6" width="10.7109375" style="9" customWidth="1"/>
    <col min="7" max="7" width="10.7109375" style="10" customWidth="1"/>
    <col min="8" max="8" width="10.28515625" style="11" bestFit="1" customWidth="1"/>
    <col min="9" max="9" width="7.7109375" style="12" bestFit="1" customWidth="1"/>
    <col min="10" max="10" width="10.28515625" style="13" bestFit="1" customWidth="1"/>
    <col min="11" max="11" width="10.28515625" style="10" customWidth="1"/>
    <col min="12" max="12" width="10.28515625" style="9" bestFit="1" customWidth="1"/>
    <col min="13" max="13" width="7.7109375" style="10" bestFit="1" customWidth="1"/>
    <col min="14" max="15" width="11.28515625" style="10" bestFit="1" customWidth="1"/>
    <col min="16" max="16" width="11.28515625" style="10" customWidth="1"/>
    <col min="17" max="18" width="13.140625" style="10" customWidth="1"/>
    <col min="19" max="20" width="11.28515625" style="10" customWidth="1"/>
    <col min="21" max="25" width="10.28515625" style="5" bestFit="1" customWidth="1"/>
    <col min="26" max="28" width="10.28515625" style="10" bestFit="1" customWidth="1"/>
    <col min="29" max="16384" width="9.140625" style="5"/>
  </cols>
  <sheetData>
    <row r="1" spans="1:28" ht="23.25" x14ac:dyDescent="0.35">
      <c r="A1" s="2" t="s">
        <v>203</v>
      </c>
      <c r="B1" s="3"/>
      <c r="C1" s="3"/>
      <c r="D1" s="3"/>
      <c r="E1" s="3"/>
      <c r="F1" s="152"/>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29" t="s">
        <v>188</v>
      </c>
      <c r="B3" s="130"/>
      <c r="C3" s="130"/>
      <c r="D3" s="130"/>
      <c r="E3" s="130"/>
      <c r="F3" s="153"/>
      <c r="G3" s="130"/>
      <c r="H3" s="130"/>
      <c r="I3" s="130"/>
      <c r="J3" s="130"/>
      <c r="K3" s="130"/>
      <c r="L3" s="130"/>
      <c r="M3" s="130"/>
      <c r="N3" s="130"/>
      <c r="O3" s="130"/>
      <c r="P3" s="130"/>
      <c r="Q3" s="130"/>
      <c r="R3" s="130"/>
      <c r="S3" s="130"/>
      <c r="T3" s="130"/>
      <c r="U3" s="130"/>
      <c r="V3" s="130"/>
      <c r="W3" s="130"/>
      <c r="X3" s="130"/>
      <c r="Y3" s="130"/>
      <c r="Z3" s="130"/>
      <c r="AA3" s="130"/>
      <c r="AB3" s="131"/>
    </row>
    <row r="4" spans="1:28" ht="15.75" x14ac:dyDescent="0.25">
      <c r="A4" s="14"/>
      <c r="B4" s="15"/>
      <c r="C4" s="15"/>
      <c r="D4" s="158" t="s">
        <v>196</v>
      </c>
      <c r="E4" s="159"/>
      <c r="F4" s="159"/>
      <c r="G4" s="159"/>
      <c r="H4" s="159"/>
      <c r="I4" s="159"/>
      <c r="J4" s="159"/>
      <c r="K4" s="159"/>
      <c r="L4" s="159"/>
      <c r="M4" s="159"/>
      <c r="N4" s="159"/>
      <c r="O4" s="160"/>
      <c r="P4" s="158" t="s">
        <v>197</v>
      </c>
      <c r="Q4" s="159"/>
      <c r="R4" s="159"/>
      <c r="S4" s="159"/>
      <c r="T4" s="159"/>
      <c r="U4" s="159"/>
      <c r="V4" s="159"/>
      <c r="W4" s="159"/>
      <c r="X4" s="159"/>
      <c r="Y4" s="159"/>
      <c r="Z4" s="159"/>
      <c r="AA4" s="159"/>
      <c r="AB4" s="160"/>
    </row>
    <row r="5" spans="1:28" ht="84" customHeight="1" x14ac:dyDescent="0.2">
      <c r="A5" s="16" t="s">
        <v>0</v>
      </c>
      <c r="B5" s="17" t="s">
        <v>1</v>
      </c>
      <c r="C5" s="132" t="s">
        <v>2</v>
      </c>
      <c r="D5" s="18" t="s">
        <v>204</v>
      </c>
      <c r="E5" s="19" t="s">
        <v>178</v>
      </c>
      <c r="F5" s="18" t="s">
        <v>205</v>
      </c>
      <c r="G5" s="19" t="s">
        <v>206</v>
      </c>
      <c r="H5" s="18" t="s">
        <v>207</v>
      </c>
      <c r="I5" s="19" t="s">
        <v>179</v>
      </c>
      <c r="J5" s="18" t="s">
        <v>208</v>
      </c>
      <c r="K5" s="18" t="s">
        <v>184</v>
      </c>
      <c r="L5" s="18" t="s">
        <v>209</v>
      </c>
      <c r="M5" s="19" t="s">
        <v>176</v>
      </c>
      <c r="N5" s="18" t="s">
        <v>210</v>
      </c>
      <c r="O5" s="19" t="s">
        <v>187</v>
      </c>
      <c r="P5" s="133" t="s">
        <v>211</v>
      </c>
      <c r="Q5" s="133" t="s">
        <v>212</v>
      </c>
      <c r="R5" s="133" t="s">
        <v>213</v>
      </c>
      <c r="S5" s="133" t="s">
        <v>214</v>
      </c>
      <c r="T5" s="133" t="s">
        <v>215</v>
      </c>
      <c r="U5" s="134" t="s">
        <v>216</v>
      </c>
      <c r="V5" s="134" t="s">
        <v>217</v>
      </c>
      <c r="W5" s="134" t="s">
        <v>180</v>
      </c>
      <c r="X5" s="134" t="s">
        <v>181</v>
      </c>
      <c r="Y5" s="134" t="s">
        <v>182</v>
      </c>
      <c r="Z5" s="135" t="s">
        <v>186</v>
      </c>
      <c r="AA5" s="135" t="s">
        <v>186</v>
      </c>
      <c r="AB5" s="135" t="s">
        <v>186</v>
      </c>
    </row>
    <row r="6" spans="1:28" ht="13.5" customHeight="1" x14ac:dyDescent="0.2">
      <c r="A6" s="20"/>
      <c r="B6" s="21"/>
      <c r="C6" s="136"/>
      <c r="D6" s="22"/>
      <c r="E6" s="23"/>
      <c r="F6" s="137"/>
      <c r="G6" s="23"/>
      <c r="H6" s="22"/>
      <c r="I6" s="24"/>
      <c r="J6" s="22"/>
      <c r="K6" s="22"/>
      <c r="L6" s="22"/>
      <c r="M6" s="24"/>
      <c r="N6" s="23"/>
      <c r="O6" s="23"/>
      <c r="P6" s="26">
        <v>1.1000000000000001</v>
      </c>
      <c r="Q6" s="26">
        <v>1.35</v>
      </c>
      <c r="R6" s="26">
        <v>1.5</v>
      </c>
      <c r="S6" s="26">
        <v>2</v>
      </c>
      <c r="T6" s="26">
        <v>2.15</v>
      </c>
      <c r="U6" s="25">
        <v>1.37</v>
      </c>
      <c r="V6" s="25">
        <v>1.62</v>
      </c>
      <c r="W6" s="25">
        <v>1.47</v>
      </c>
      <c r="X6" s="25">
        <v>2.17</v>
      </c>
      <c r="Y6" s="25">
        <v>3</v>
      </c>
      <c r="Z6" s="26">
        <v>1.65</v>
      </c>
      <c r="AA6" s="26">
        <v>2.1</v>
      </c>
      <c r="AB6" s="26">
        <v>3</v>
      </c>
    </row>
    <row r="7" spans="1:28" ht="13.5" customHeight="1" x14ac:dyDescent="0.2">
      <c r="A7" s="20"/>
      <c r="B7" s="21"/>
      <c r="C7" s="138" t="s">
        <v>5</v>
      </c>
      <c r="D7" s="27" t="s">
        <v>6</v>
      </c>
      <c r="E7" s="28" t="s">
        <v>6</v>
      </c>
      <c r="F7" s="27" t="s">
        <v>6</v>
      </c>
      <c r="G7" s="28" t="s">
        <v>6</v>
      </c>
      <c r="H7" s="27" t="s">
        <v>6</v>
      </c>
      <c r="I7" s="28" t="s">
        <v>6</v>
      </c>
      <c r="J7" s="28" t="s">
        <v>6</v>
      </c>
      <c r="K7" s="28" t="s">
        <v>6</v>
      </c>
      <c r="L7" s="28" t="s">
        <v>6</v>
      </c>
      <c r="M7" s="28" t="s">
        <v>6</v>
      </c>
      <c r="N7" s="28" t="s">
        <v>6</v>
      </c>
      <c r="O7" s="28" t="s">
        <v>6</v>
      </c>
      <c r="P7" s="28" t="s">
        <v>6</v>
      </c>
      <c r="Q7" s="28" t="s">
        <v>6</v>
      </c>
      <c r="R7" s="28" t="s">
        <v>6</v>
      </c>
      <c r="S7" s="28" t="s">
        <v>6</v>
      </c>
      <c r="T7" s="28" t="s">
        <v>6</v>
      </c>
      <c r="U7" s="28" t="s">
        <v>6</v>
      </c>
      <c r="V7" s="28" t="s">
        <v>6</v>
      </c>
      <c r="W7" s="28" t="s">
        <v>6</v>
      </c>
      <c r="X7" s="28" t="s">
        <v>6</v>
      </c>
      <c r="Y7" s="28" t="s">
        <v>6</v>
      </c>
      <c r="Z7" s="28" t="s">
        <v>6</v>
      </c>
      <c r="AA7" s="28" t="s">
        <v>6</v>
      </c>
      <c r="AB7" s="28" t="s">
        <v>6</v>
      </c>
    </row>
    <row r="8" spans="1:28" x14ac:dyDescent="0.2">
      <c r="A8" s="29"/>
      <c r="B8" s="30" t="s">
        <v>3</v>
      </c>
      <c r="C8" s="31"/>
      <c r="D8" s="32"/>
      <c r="E8" s="33"/>
      <c r="F8" s="32"/>
      <c r="G8" s="33"/>
      <c r="H8" s="34"/>
      <c r="I8" s="33"/>
      <c r="J8" s="34"/>
      <c r="K8" s="33"/>
      <c r="L8" s="32"/>
      <c r="M8" s="32"/>
      <c r="N8" s="33"/>
      <c r="O8" s="33"/>
      <c r="P8" s="33"/>
      <c r="Q8" s="33"/>
      <c r="R8" s="33"/>
      <c r="S8" s="33"/>
      <c r="T8" s="33"/>
      <c r="U8" s="35"/>
      <c r="V8" s="36"/>
      <c r="W8" s="36"/>
      <c r="X8" s="36"/>
      <c r="Y8" s="36"/>
      <c r="Z8" s="32"/>
      <c r="AA8" s="32"/>
      <c r="AB8" s="37"/>
    </row>
    <row r="9" spans="1:28" x14ac:dyDescent="0.2">
      <c r="A9" s="38"/>
      <c r="B9" s="39"/>
      <c r="C9" s="40"/>
      <c r="D9" s="41"/>
      <c r="E9" s="42"/>
      <c r="F9" s="41"/>
      <c r="G9" s="42"/>
      <c r="H9" s="43"/>
      <c r="I9" s="44"/>
      <c r="J9" s="45"/>
      <c r="K9" s="41"/>
      <c r="L9" s="43"/>
      <c r="M9" s="42"/>
      <c r="N9" s="43"/>
      <c r="O9" s="42"/>
      <c r="P9" s="139"/>
      <c r="Q9" s="139"/>
      <c r="R9" s="139"/>
      <c r="S9" s="139"/>
      <c r="T9" s="139"/>
      <c r="U9" s="140"/>
      <c r="V9" s="140"/>
      <c r="W9" s="140"/>
      <c r="X9" s="140"/>
      <c r="Y9" s="140"/>
      <c r="Z9" s="141"/>
      <c r="AA9" s="141"/>
      <c r="AB9" s="141"/>
    </row>
    <row r="10" spans="1:28" x14ac:dyDescent="0.2">
      <c r="A10" s="46"/>
      <c r="B10" s="47" t="s">
        <v>177</v>
      </c>
      <c r="C10" s="48"/>
      <c r="D10" s="49"/>
      <c r="E10" s="50"/>
      <c r="F10" s="54"/>
      <c r="G10" s="50"/>
      <c r="H10" s="51"/>
      <c r="I10" s="52"/>
      <c r="J10" s="53"/>
      <c r="K10" s="52"/>
      <c r="L10" s="54"/>
      <c r="M10" s="50"/>
      <c r="N10" s="55"/>
      <c r="O10" s="52"/>
      <c r="P10" s="142"/>
      <c r="Q10" s="142"/>
      <c r="R10" s="142"/>
      <c r="S10" s="142"/>
      <c r="T10" s="142"/>
      <c r="U10" s="143"/>
      <c r="V10" s="143"/>
      <c r="W10" s="143"/>
      <c r="X10" s="143"/>
      <c r="Y10" s="143"/>
      <c r="Z10" s="144"/>
      <c r="AA10" s="144"/>
      <c r="AB10" s="144"/>
    </row>
    <row r="11" spans="1:28" x14ac:dyDescent="0.2">
      <c r="A11" s="56" t="s">
        <v>7</v>
      </c>
      <c r="B11" s="57" t="s">
        <v>8</v>
      </c>
      <c r="C11" s="58">
        <v>15</v>
      </c>
      <c r="D11" s="51">
        <f t="shared" ref="D11:D18" si="0">ROUND(E11*C11,1)</f>
        <v>609.5</v>
      </c>
      <c r="E11" s="151">
        <v>40.631999999999998</v>
      </c>
      <c r="F11" s="154">
        <v>288.39999999999998</v>
      </c>
      <c r="G11" s="50">
        <f>F11/C11</f>
        <v>19.226666666666667</v>
      </c>
      <c r="H11" s="155">
        <v>200.8</v>
      </c>
      <c r="I11" s="52">
        <f t="shared" ref="I11:I18" si="1">H11/C11</f>
        <v>13.386666666666667</v>
      </c>
      <c r="J11" s="51">
        <f t="shared" ref="J11:J26" si="2">ROUND(K11*C11,1)</f>
        <v>284.10000000000002</v>
      </c>
      <c r="K11" s="156">
        <v>18.940000000000001</v>
      </c>
      <c r="L11" s="157">
        <v>287.39999999999998</v>
      </c>
      <c r="M11" s="50">
        <f>L11/C11</f>
        <v>19.16</v>
      </c>
      <c r="N11" s="51">
        <f t="shared" ref="N11:N18" si="3">ROUND(O11*C11,1)</f>
        <v>292.5</v>
      </c>
      <c r="O11" s="156">
        <v>19.503</v>
      </c>
      <c r="P11" s="144">
        <f>ROUND($C11*$G11*P$6,1)</f>
        <v>317.2</v>
      </c>
      <c r="Q11" s="144">
        <f t="shared" ref="Q11:T26" si="4">ROUND($C11*$G11*Q$6,1)</f>
        <v>389.3</v>
      </c>
      <c r="R11" s="144">
        <f t="shared" si="4"/>
        <v>432.6</v>
      </c>
      <c r="S11" s="144">
        <f t="shared" si="4"/>
        <v>576.79999999999995</v>
      </c>
      <c r="T11" s="144">
        <f t="shared" si="4"/>
        <v>620.1</v>
      </c>
      <c r="U11" s="144">
        <f t="shared" ref="U11:Y16" si="5">ROUND($C11*$I11*U$6,1)</f>
        <v>275.10000000000002</v>
      </c>
      <c r="V11" s="144">
        <f t="shared" si="5"/>
        <v>325.3</v>
      </c>
      <c r="W11" s="144">
        <f t="shared" si="5"/>
        <v>295.2</v>
      </c>
      <c r="X11" s="144">
        <f t="shared" si="5"/>
        <v>435.7</v>
      </c>
      <c r="Y11" s="144">
        <f t="shared" si="5"/>
        <v>602.4</v>
      </c>
      <c r="Z11" s="144">
        <f t="shared" ref="Z11:AB26" si="6">ROUND($J11*Z$6,1)</f>
        <v>468.8</v>
      </c>
      <c r="AA11" s="144">
        <f t="shared" si="6"/>
        <v>596.6</v>
      </c>
      <c r="AB11" s="144">
        <f t="shared" si="6"/>
        <v>852.3</v>
      </c>
    </row>
    <row r="12" spans="1:28" x14ac:dyDescent="0.2">
      <c r="A12" s="59" t="s">
        <v>9</v>
      </c>
      <c r="B12" s="57" t="s">
        <v>10</v>
      </c>
      <c r="C12" s="58">
        <v>15</v>
      </c>
      <c r="D12" s="51">
        <f t="shared" si="0"/>
        <v>609.5</v>
      </c>
      <c r="E12" s="151">
        <v>40.631999999999998</v>
      </c>
      <c r="F12" s="154">
        <v>288.39999999999998</v>
      </c>
      <c r="G12" s="50">
        <f t="shared" ref="G12:G26" si="7">F12/C12</f>
        <v>19.226666666666667</v>
      </c>
      <c r="H12" s="155">
        <v>280</v>
      </c>
      <c r="I12" s="52">
        <f t="shared" si="1"/>
        <v>18.666666666666668</v>
      </c>
      <c r="J12" s="51">
        <f t="shared" si="2"/>
        <v>284.10000000000002</v>
      </c>
      <c r="K12" s="156">
        <v>18.940000000000001</v>
      </c>
      <c r="L12" s="157">
        <v>287.39999999999998</v>
      </c>
      <c r="M12" s="50">
        <f t="shared" ref="M12:M26" si="8">L12/C12</f>
        <v>19.16</v>
      </c>
      <c r="N12" s="51">
        <f t="shared" si="3"/>
        <v>292.5</v>
      </c>
      <c r="O12" s="156">
        <v>19.503</v>
      </c>
      <c r="P12" s="144">
        <f t="shared" ref="P12:P26" si="9">ROUND($C12*$G12*P$6,1)</f>
        <v>317.2</v>
      </c>
      <c r="Q12" s="144">
        <f t="shared" si="4"/>
        <v>389.3</v>
      </c>
      <c r="R12" s="144">
        <f t="shared" si="4"/>
        <v>432.6</v>
      </c>
      <c r="S12" s="144">
        <f t="shared" si="4"/>
        <v>576.79999999999995</v>
      </c>
      <c r="T12" s="144">
        <f t="shared" si="4"/>
        <v>620.1</v>
      </c>
      <c r="U12" s="144">
        <f t="shared" si="5"/>
        <v>383.6</v>
      </c>
      <c r="V12" s="144">
        <f t="shared" si="5"/>
        <v>453.6</v>
      </c>
      <c r="W12" s="144">
        <f t="shared" si="5"/>
        <v>411.6</v>
      </c>
      <c r="X12" s="144">
        <f t="shared" si="5"/>
        <v>607.6</v>
      </c>
      <c r="Y12" s="144">
        <f t="shared" si="5"/>
        <v>840</v>
      </c>
      <c r="Z12" s="144">
        <f t="shared" si="6"/>
        <v>468.8</v>
      </c>
      <c r="AA12" s="144">
        <f t="shared" si="6"/>
        <v>596.6</v>
      </c>
      <c r="AB12" s="144">
        <f t="shared" si="6"/>
        <v>852.3</v>
      </c>
    </row>
    <row r="13" spans="1:28" x14ac:dyDescent="0.2">
      <c r="A13" s="60" t="s">
        <v>11</v>
      </c>
      <c r="B13" s="57" t="s">
        <v>12</v>
      </c>
      <c r="C13" s="58">
        <v>12</v>
      </c>
      <c r="D13" s="51">
        <f t="shared" si="0"/>
        <v>487.6</v>
      </c>
      <c r="E13" s="151">
        <v>40.631999999999998</v>
      </c>
      <c r="F13" s="154">
        <v>230.7</v>
      </c>
      <c r="G13" s="50">
        <f t="shared" si="7"/>
        <v>19.224999999999998</v>
      </c>
      <c r="H13" s="155">
        <v>224.2</v>
      </c>
      <c r="I13" s="52">
        <f t="shared" si="1"/>
        <v>18.683333333333334</v>
      </c>
      <c r="J13" s="51">
        <f t="shared" si="2"/>
        <v>227.3</v>
      </c>
      <c r="K13" s="156">
        <v>18.940000000000001</v>
      </c>
      <c r="L13" s="157">
        <v>224.2</v>
      </c>
      <c r="M13" s="50">
        <f t="shared" si="8"/>
        <v>18.683333333333334</v>
      </c>
      <c r="N13" s="51">
        <f t="shared" si="3"/>
        <v>234</v>
      </c>
      <c r="O13" s="156">
        <v>19.503</v>
      </c>
      <c r="P13" s="144">
        <f t="shared" si="9"/>
        <v>253.8</v>
      </c>
      <c r="Q13" s="144">
        <f t="shared" si="4"/>
        <v>311.39999999999998</v>
      </c>
      <c r="R13" s="144">
        <f t="shared" si="4"/>
        <v>346.1</v>
      </c>
      <c r="S13" s="144">
        <f t="shared" si="4"/>
        <v>461.4</v>
      </c>
      <c r="T13" s="144">
        <f t="shared" si="4"/>
        <v>496</v>
      </c>
      <c r="U13" s="144">
        <f t="shared" si="5"/>
        <v>307.2</v>
      </c>
      <c r="V13" s="144">
        <f t="shared" si="5"/>
        <v>363.2</v>
      </c>
      <c r="W13" s="144">
        <f t="shared" si="5"/>
        <v>329.6</v>
      </c>
      <c r="X13" s="144">
        <f t="shared" si="5"/>
        <v>486.5</v>
      </c>
      <c r="Y13" s="144">
        <f t="shared" si="5"/>
        <v>672.6</v>
      </c>
      <c r="Z13" s="144">
        <f t="shared" si="6"/>
        <v>375</v>
      </c>
      <c r="AA13" s="144">
        <f t="shared" si="6"/>
        <v>477.3</v>
      </c>
      <c r="AB13" s="144">
        <f t="shared" si="6"/>
        <v>681.9</v>
      </c>
    </row>
    <row r="14" spans="1:28" x14ac:dyDescent="0.2">
      <c r="A14" s="59" t="s">
        <v>13</v>
      </c>
      <c r="B14" s="57" t="s">
        <v>14</v>
      </c>
      <c r="C14" s="58">
        <v>5</v>
      </c>
      <c r="D14" s="51">
        <f t="shared" si="0"/>
        <v>203.2</v>
      </c>
      <c r="E14" s="151">
        <v>40.631999999999998</v>
      </c>
      <c r="F14" s="154">
        <v>96.2</v>
      </c>
      <c r="G14" s="50">
        <f t="shared" si="7"/>
        <v>19.240000000000002</v>
      </c>
      <c r="H14" s="155">
        <v>93.2</v>
      </c>
      <c r="I14" s="52">
        <f t="shared" si="1"/>
        <v>18.64</v>
      </c>
      <c r="J14" s="51">
        <f t="shared" si="2"/>
        <v>94.7</v>
      </c>
      <c r="K14" s="156">
        <v>18.940000000000001</v>
      </c>
      <c r="L14" s="157">
        <v>95.9</v>
      </c>
      <c r="M14" s="50">
        <f t="shared" si="8"/>
        <v>19.18</v>
      </c>
      <c r="N14" s="51">
        <f t="shared" si="3"/>
        <v>97.5</v>
      </c>
      <c r="O14" s="156">
        <v>19.503</v>
      </c>
      <c r="P14" s="144">
        <f t="shared" si="9"/>
        <v>105.8</v>
      </c>
      <c r="Q14" s="144">
        <f t="shared" si="4"/>
        <v>129.9</v>
      </c>
      <c r="R14" s="144">
        <f t="shared" si="4"/>
        <v>144.30000000000001</v>
      </c>
      <c r="S14" s="144">
        <f t="shared" si="4"/>
        <v>192.4</v>
      </c>
      <c r="T14" s="144">
        <f t="shared" si="4"/>
        <v>206.8</v>
      </c>
      <c r="U14" s="144">
        <f t="shared" si="5"/>
        <v>127.7</v>
      </c>
      <c r="V14" s="144">
        <f t="shared" si="5"/>
        <v>151</v>
      </c>
      <c r="W14" s="144">
        <f t="shared" si="5"/>
        <v>137</v>
      </c>
      <c r="X14" s="144">
        <f t="shared" si="5"/>
        <v>202.2</v>
      </c>
      <c r="Y14" s="144">
        <f t="shared" si="5"/>
        <v>279.60000000000002</v>
      </c>
      <c r="Z14" s="144">
        <f t="shared" si="6"/>
        <v>156.30000000000001</v>
      </c>
      <c r="AA14" s="144">
        <f t="shared" si="6"/>
        <v>198.9</v>
      </c>
      <c r="AB14" s="144">
        <f t="shared" si="6"/>
        <v>284.10000000000002</v>
      </c>
    </row>
    <row r="15" spans="1:28" x14ac:dyDescent="0.2">
      <c r="A15" s="59" t="s">
        <v>15</v>
      </c>
      <c r="B15" s="57" t="s">
        <v>16</v>
      </c>
      <c r="C15" s="58">
        <v>9</v>
      </c>
      <c r="D15" s="51">
        <f t="shared" si="0"/>
        <v>365.7</v>
      </c>
      <c r="E15" s="151">
        <v>40.631999999999998</v>
      </c>
      <c r="F15" s="154">
        <v>173.1</v>
      </c>
      <c r="G15" s="50">
        <f t="shared" si="7"/>
        <v>19.233333333333334</v>
      </c>
      <c r="H15" s="155">
        <v>167.8</v>
      </c>
      <c r="I15" s="52">
        <f t="shared" si="1"/>
        <v>18.644444444444446</v>
      </c>
      <c r="J15" s="51">
        <f t="shared" si="2"/>
        <v>170.5</v>
      </c>
      <c r="K15" s="156">
        <v>18.940000000000001</v>
      </c>
      <c r="L15" s="157">
        <v>172.4</v>
      </c>
      <c r="M15" s="50">
        <f t="shared" si="8"/>
        <v>19.155555555555555</v>
      </c>
      <c r="N15" s="51">
        <f t="shared" si="3"/>
        <v>175.5</v>
      </c>
      <c r="O15" s="156">
        <v>19.503</v>
      </c>
      <c r="P15" s="144">
        <f t="shared" si="9"/>
        <v>190.4</v>
      </c>
      <c r="Q15" s="144">
        <f t="shared" si="4"/>
        <v>233.7</v>
      </c>
      <c r="R15" s="144">
        <f t="shared" si="4"/>
        <v>259.7</v>
      </c>
      <c r="S15" s="144">
        <f t="shared" si="4"/>
        <v>346.2</v>
      </c>
      <c r="T15" s="144">
        <f t="shared" si="4"/>
        <v>372.2</v>
      </c>
      <c r="U15" s="144">
        <f t="shared" si="5"/>
        <v>229.9</v>
      </c>
      <c r="V15" s="144">
        <f t="shared" si="5"/>
        <v>271.8</v>
      </c>
      <c r="W15" s="144">
        <f t="shared" si="5"/>
        <v>246.7</v>
      </c>
      <c r="X15" s="144">
        <f t="shared" si="5"/>
        <v>364.1</v>
      </c>
      <c r="Y15" s="144">
        <f t="shared" si="5"/>
        <v>503.4</v>
      </c>
      <c r="Z15" s="144">
        <f t="shared" si="6"/>
        <v>281.3</v>
      </c>
      <c r="AA15" s="144">
        <f t="shared" si="6"/>
        <v>358.1</v>
      </c>
      <c r="AB15" s="144">
        <f t="shared" si="6"/>
        <v>511.5</v>
      </c>
    </row>
    <row r="16" spans="1:28" x14ac:dyDescent="0.2">
      <c r="A16" s="59" t="s">
        <v>17</v>
      </c>
      <c r="B16" s="57" t="s">
        <v>18</v>
      </c>
      <c r="C16" s="58">
        <v>6</v>
      </c>
      <c r="D16" s="51">
        <f t="shared" si="0"/>
        <v>243.8</v>
      </c>
      <c r="E16" s="151">
        <v>40.631999999999998</v>
      </c>
      <c r="F16" s="154">
        <v>115.3</v>
      </c>
      <c r="G16" s="50">
        <f t="shared" si="7"/>
        <v>19.216666666666665</v>
      </c>
      <c r="H16" s="155">
        <v>112.1</v>
      </c>
      <c r="I16" s="52">
        <f t="shared" si="1"/>
        <v>18.683333333333334</v>
      </c>
      <c r="J16" s="51">
        <f t="shared" si="2"/>
        <v>113.6</v>
      </c>
      <c r="K16" s="156">
        <v>18.940000000000001</v>
      </c>
      <c r="L16" s="157">
        <v>155</v>
      </c>
      <c r="M16" s="50">
        <f t="shared" si="8"/>
        <v>25.833333333333332</v>
      </c>
      <c r="N16" s="51">
        <f t="shared" si="3"/>
        <v>117</v>
      </c>
      <c r="O16" s="156">
        <v>19.503</v>
      </c>
      <c r="P16" s="144">
        <f t="shared" si="9"/>
        <v>126.8</v>
      </c>
      <c r="Q16" s="144">
        <f t="shared" si="4"/>
        <v>155.69999999999999</v>
      </c>
      <c r="R16" s="144">
        <f t="shared" si="4"/>
        <v>173</v>
      </c>
      <c r="S16" s="144">
        <f t="shared" si="4"/>
        <v>230.6</v>
      </c>
      <c r="T16" s="144">
        <f t="shared" si="4"/>
        <v>247.9</v>
      </c>
      <c r="U16" s="144">
        <f t="shared" si="5"/>
        <v>153.6</v>
      </c>
      <c r="V16" s="144">
        <f t="shared" si="5"/>
        <v>181.6</v>
      </c>
      <c r="W16" s="144">
        <f t="shared" si="5"/>
        <v>164.8</v>
      </c>
      <c r="X16" s="144">
        <f t="shared" si="5"/>
        <v>243.3</v>
      </c>
      <c r="Y16" s="144">
        <f t="shared" si="5"/>
        <v>336.3</v>
      </c>
      <c r="Z16" s="144">
        <f t="shared" si="6"/>
        <v>187.4</v>
      </c>
      <c r="AA16" s="144">
        <f t="shared" si="6"/>
        <v>238.6</v>
      </c>
      <c r="AB16" s="144">
        <f t="shared" si="6"/>
        <v>340.8</v>
      </c>
    </row>
    <row r="17" spans="1:28" x14ac:dyDescent="0.2">
      <c r="A17" s="59" t="s">
        <v>19</v>
      </c>
      <c r="B17" s="57" t="s">
        <v>20</v>
      </c>
      <c r="C17" s="58">
        <v>8</v>
      </c>
      <c r="D17" s="51">
        <f t="shared" si="0"/>
        <v>325.10000000000002</v>
      </c>
      <c r="E17" s="151">
        <v>40.631999999999998</v>
      </c>
      <c r="F17" s="154">
        <v>153.69999999999999</v>
      </c>
      <c r="G17" s="50">
        <f t="shared" si="7"/>
        <v>19.212499999999999</v>
      </c>
      <c r="H17" s="155">
        <v>149.4</v>
      </c>
      <c r="I17" s="52">
        <f t="shared" si="1"/>
        <v>18.675000000000001</v>
      </c>
      <c r="J17" s="51">
        <f t="shared" si="2"/>
        <v>151.5</v>
      </c>
      <c r="K17" s="156">
        <v>18.940000000000001</v>
      </c>
      <c r="L17" s="157">
        <v>153.4</v>
      </c>
      <c r="M17" s="50">
        <f t="shared" si="8"/>
        <v>19.175000000000001</v>
      </c>
      <c r="N17" s="51">
        <f t="shared" si="3"/>
        <v>156</v>
      </c>
      <c r="O17" s="156">
        <v>19.503</v>
      </c>
      <c r="P17" s="144">
        <f t="shared" si="9"/>
        <v>169.1</v>
      </c>
      <c r="Q17" s="144">
        <f t="shared" si="4"/>
        <v>207.5</v>
      </c>
      <c r="R17" s="144">
        <f t="shared" si="4"/>
        <v>230.6</v>
      </c>
      <c r="S17" s="144">
        <f t="shared" si="4"/>
        <v>307.39999999999998</v>
      </c>
      <c r="T17" s="144">
        <f t="shared" si="4"/>
        <v>330.5</v>
      </c>
      <c r="U17" s="144">
        <v>0</v>
      </c>
      <c r="V17" s="144">
        <f t="shared" ref="V17:Y18" si="10">ROUND($C17*$I17*V$6,1)</f>
        <v>242</v>
      </c>
      <c r="W17" s="144">
        <f t="shared" si="10"/>
        <v>219.6</v>
      </c>
      <c r="X17" s="144">
        <f t="shared" si="10"/>
        <v>324.2</v>
      </c>
      <c r="Y17" s="144">
        <f t="shared" si="10"/>
        <v>448.2</v>
      </c>
      <c r="Z17" s="144">
        <f t="shared" si="6"/>
        <v>250</v>
      </c>
      <c r="AA17" s="144">
        <f t="shared" si="6"/>
        <v>318.2</v>
      </c>
      <c r="AB17" s="144">
        <f t="shared" si="6"/>
        <v>454.5</v>
      </c>
    </row>
    <row r="18" spans="1:28" x14ac:dyDescent="0.2">
      <c r="A18" s="59" t="s">
        <v>21</v>
      </c>
      <c r="B18" s="57" t="s">
        <v>22</v>
      </c>
      <c r="C18" s="58">
        <v>14</v>
      </c>
      <c r="D18" s="51">
        <f t="shared" si="0"/>
        <v>568.79999999999995</v>
      </c>
      <c r="E18" s="151">
        <v>40.631999999999998</v>
      </c>
      <c r="F18" s="154">
        <v>269.10000000000002</v>
      </c>
      <c r="G18" s="50">
        <f t="shared" si="7"/>
        <v>19.221428571428572</v>
      </c>
      <c r="H18" s="155">
        <v>261.60000000000002</v>
      </c>
      <c r="I18" s="52">
        <f t="shared" si="1"/>
        <v>18.685714285714287</v>
      </c>
      <c r="J18" s="51">
        <f t="shared" si="2"/>
        <v>265.2</v>
      </c>
      <c r="K18" s="156">
        <v>18.940000000000001</v>
      </c>
      <c r="L18" s="157">
        <v>263</v>
      </c>
      <c r="M18" s="50">
        <f t="shared" si="8"/>
        <v>18.785714285714285</v>
      </c>
      <c r="N18" s="51">
        <f t="shared" si="3"/>
        <v>273</v>
      </c>
      <c r="O18" s="156">
        <v>19.503</v>
      </c>
      <c r="P18" s="144">
        <f t="shared" si="9"/>
        <v>296</v>
      </c>
      <c r="Q18" s="144">
        <f t="shared" si="4"/>
        <v>363.3</v>
      </c>
      <c r="R18" s="144">
        <f t="shared" si="4"/>
        <v>403.7</v>
      </c>
      <c r="S18" s="144">
        <f t="shared" si="4"/>
        <v>538.20000000000005</v>
      </c>
      <c r="T18" s="144">
        <f t="shared" si="4"/>
        <v>578.6</v>
      </c>
      <c r="U18" s="144">
        <f>ROUND($C18*$I18*U$6,1)</f>
        <v>358.4</v>
      </c>
      <c r="V18" s="144">
        <f t="shared" si="10"/>
        <v>423.8</v>
      </c>
      <c r="W18" s="144">
        <f t="shared" si="10"/>
        <v>384.6</v>
      </c>
      <c r="X18" s="144">
        <f t="shared" si="10"/>
        <v>567.70000000000005</v>
      </c>
      <c r="Y18" s="144">
        <f t="shared" si="10"/>
        <v>784.8</v>
      </c>
      <c r="Z18" s="144">
        <f t="shared" si="6"/>
        <v>437.6</v>
      </c>
      <c r="AA18" s="144">
        <f t="shared" si="6"/>
        <v>556.9</v>
      </c>
      <c r="AB18" s="144">
        <f t="shared" si="6"/>
        <v>795.6</v>
      </c>
    </row>
    <row r="19" spans="1:28" s="61" customFormat="1" x14ac:dyDescent="0.2">
      <c r="A19" s="59" t="s">
        <v>23</v>
      </c>
      <c r="B19" s="57" t="s">
        <v>24</v>
      </c>
      <c r="C19" s="51"/>
      <c r="D19" s="51"/>
      <c r="E19" s="51"/>
      <c r="F19" s="154">
        <v>0</v>
      </c>
      <c r="G19" s="50">
        <v>0</v>
      </c>
      <c r="H19" s="151">
        <v>0</v>
      </c>
      <c r="I19" s="50">
        <v>0</v>
      </c>
      <c r="J19" s="50">
        <v>0</v>
      </c>
      <c r="K19" s="151">
        <v>0</v>
      </c>
      <c r="L19" s="151">
        <v>0</v>
      </c>
      <c r="M19" s="50">
        <v>0</v>
      </c>
      <c r="N19" s="50">
        <v>0</v>
      </c>
      <c r="O19" s="151">
        <v>0</v>
      </c>
      <c r="P19" s="144">
        <f t="shared" si="9"/>
        <v>0</v>
      </c>
      <c r="Q19" s="144">
        <f t="shared" si="4"/>
        <v>0</v>
      </c>
      <c r="R19" s="144">
        <f t="shared" si="4"/>
        <v>0</v>
      </c>
      <c r="S19" s="144">
        <f t="shared" si="4"/>
        <v>0</v>
      </c>
      <c r="T19" s="144">
        <f t="shared" si="4"/>
        <v>0</v>
      </c>
      <c r="U19" s="144"/>
      <c r="V19" s="144"/>
      <c r="W19" s="144"/>
      <c r="X19" s="144"/>
      <c r="Y19" s="144"/>
      <c r="Z19" s="144">
        <f t="shared" si="6"/>
        <v>0</v>
      </c>
      <c r="AA19" s="144">
        <f t="shared" si="6"/>
        <v>0</v>
      </c>
      <c r="AB19" s="144">
        <f t="shared" si="6"/>
        <v>0</v>
      </c>
    </row>
    <row r="20" spans="1:28" x14ac:dyDescent="0.2">
      <c r="A20" s="59" t="s">
        <v>25</v>
      </c>
      <c r="B20" s="57" t="s">
        <v>26</v>
      </c>
      <c r="C20" s="58">
        <v>15</v>
      </c>
      <c r="D20" s="51">
        <f t="shared" ref="D20:D26" si="11">ROUND(E20*C20,1)</f>
        <v>609.5</v>
      </c>
      <c r="E20" s="151">
        <v>40.631999999999998</v>
      </c>
      <c r="F20" s="154">
        <v>326.8</v>
      </c>
      <c r="G20" s="50">
        <f t="shared" si="7"/>
        <v>21.786666666666669</v>
      </c>
      <c r="H20" s="155">
        <v>317.8</v>
      </c>
      <c r="I20" s="52">
        <f t="shared" ref="I20:I26" si="12">H20/C20</f>
        <v>21.186666666666667</v>
      </c>
      <c r="J20" s="51">
        <f t="shared" si="2"/>
        <v>322.60000000000002</v>
      </c>
      <c r="K20" s="52">
        <v>21.505354799111998</v>
      </c>
      <c r="L20" s="157">
        <v>317.60000000000002</v>
      </c>
      <c r="M20" s="50">
        <f t="shared" si="8"/>
        <v>21.173333333333336</v>
      </c>
      <c r="N20" s="51">
        <f t="shared" ref="N20:N26" si="13">ROUND(O20*C20,1)</f>
        <v>507</v>
      </c>
      <c r="O20" s="156">
        <f t="shared" ref="O20:O25" si="14">507/C20</f>
        <v>33.799999999999997</v>
      </c>
      <c r="P20" s="144">
        <f t="shared" si="9"/>
        <v>359.5</v>
      </c>
      <c r="Q20" s="144">
        <f t="shared" si="4"/>
        <v>441.2</v>
      </c>
      <c r="R20" s="144">
        <f t="shared" si="4"/>
        <v>490.2</v>
      </c>
      <c r="S20" s="144">
        <f t="shared" si="4"/>
        <v>653.6</v>
      </c>
      <c r="T20" s="144">
        <f t="shared" si="4"/>
        <v>702.6</v>
      </c>
      <c r="U20" s="144">
        <f>ROUND($C20*$I20*U$6,1)</f>
        <v>435.4</v>
      </c>
      <c r="V20" s="144">
        <v>0</v>
      </c>
      <c r="W20" s="144">
        <f t="shared" ref="W20:Y22" si="15">ROUND($C20*$I20*W$6,1)</f>
        <v>467.2</v>
      </c>
      <c r="X20" s="144">
        <f t="shared" si="15"/>
        <v>689.6</v>
      </c>
      <c r="Y20" s="144">
        <f t="shared" si="15"/>
        <v>953.4</v>
      </c>
      <c r="Z20" s="144">
        <f t="shared" si="6"/>
        <v>532.29999999999995</v>
      </c>
      <c r="AA20" s="144">
        <f t="shared" si="6"/>
        <v>677.5</v>
      </c>
      <c r="AB20" s="144">
        <f t="shared" si="6"/>
        <v>967.8</v>
      </c>
    </row>
    <row r="21" spans="1:28" x14ac:dyDescent="0.2">
      <c r="A21" s="59" t="s">
        <v>27</v>
      </c>
      <c r="B21" s="57" t="s">
        <v>26</v>
      </c>
      <c r="C21" s="58">
        <v>30</v>
      </c>
      <c r="D21" s="51">
        <f t="shared" si="11"/>
        <v>1219</v>
      </c>
      <c r="E21" s="151">
        <v>40.631999999999998</v>
      </c>
      <c r="F21" s="154">
        <v>326.8</v>
      </c>
      <c r="G21" s="50">
        <f t="shared" si="7"/>
        <v>10.893333333333334</v>
      </c>
      <c r="H21" s="155">
        <v>317.8</v>
      </c>
      <c r="I21" s="52">
        <f t="shared" si="12"/>
        <v>10.593333333333334</v>
      </c>
      <c r="J21" s="51">
        <f t="shared" si="2"/>
        <v>322.60000000000002</v>
      </c>
      <c r="K21" s="52">
        <v>10.752677399555999</v>
      </c>
      <c r="L21" s="157">
        <v>317.60000000000002</v>
      </c>
      <c r="M21" s="50">
        <f t="shared" si="8"/>
        <v>10.586666666666668</v>
      </c>
      <c r="N21" s="51">
        <f t="shared" si="13"/>
        <v>507</v>
      </c>
      <c r="O21" s="156">
        <f t="shared" si="14"/>
        <v>16.899999999999999</v>
      </c>
      <c r="P21" s="144">
        <f t="shared" si="9"/>
        <v>359.5</v>
      </c>
      <c r="Q21" s="144">
        <f t="shared" si="4"/>
        <v>441.2</v>
      </c>
      <c r="R21" s="144">
        <f t="shared" si="4"/>
        <v>490.2</v>
      </c>
      <c r="S21" s="144">
        <f t="shared" si="4"/>
        <v>653.6</v>
      </c>
      <c r="T21" s="144">
        <f t="shared" si="4"/>
        <v>702.6</v>
      </c>
      <c r="U21" s="144">
        <f>ROUND($C21*$I21*U$6,1)</f>
        <v>435.4</v>
      </c>
      <c r="V21" s="144">
        <v>0</v>
      </c>
      <c r="W21" s="144">
        <f t="shared" si="15"/>
        <v>467.2</v>
      </c>
      <c r="X21" s="144">
        <f t="shared" si="15"/>
        <v>689.6</v>
      </c>
      <c r="Y21" s="144">
        <f t="shared" si="15"/>
        <v>953.4</v>
      </c>
      <c r="Z21" s="144">
        <f t="shared" si="6"/>
        <v>532.29999999999995</v>
      </c>
      <c r="AA21" s="144">
        <f t="shared" si="6"/>
        <v>677.5</v>
      </c>
      <c r="AB21" s="144">
        <f t="shared" si="6"/>
        <v>967.8</v>
      </c>
    </row>
    <row r="22" spans="1:28" x14ac:dyDescent="0.2">
      <c r="A22" s="59" t="s">
        <v>28</v>
      </c>
      <c r="B22" s="57" t="s">
        <v>26</v>
      </c>
      <c r="C22" s="58">
        <v>45</v>
      </c>
      <c r="D22" s="51">
        <f t="shared" si="11"/>
        <v>1828.4</v>
      </c>
      <c r="E22" s="151">
        <v>40.631999999999998</v>
      </c>
      <c r="F22" s="154">
        <v>326.8</v>
      </c>
      <c r="G22" s="50">
        <f t="shared" si="7"/>
        <v>7.2622222222222224</v>
      </c>
      <c r="H22" s="155">
        <v>317.8</v>
      </c>
      <c r="I22" s="52">
        <f t="shared" si="12"/>
        <v>7.0622222222222222</v>
      </c>
      <c r="J22" s="51">
        <f t="shared" si="2"/>
        <v>322.60000000000002</v>
      </c>
      <c r="K22" s="52">
        <v>7.1684515997040004</v>
      </c>
      <c r="L22" s="157">
        <v>317.60000000000002</v>
      </c>
      <c r="M22" s="50">
        <f t="shared" si="8"/>
        <v>7.0577777777777779</v>
      </c>
      <c r="N22" s="51">
        <f t="shared" si="13"/>
        <v>507</v>
      </c>
      <c r="O22" s="156">
        <f t="shared" si="14"/>
        <v>11.266666666666667</v>
      </c>
      <c r="P22" s="144">
        <f t="shared" si="9"/>
        <v>359.5</v>
      </c>
      <c r="Q22" s="144">
        <f t="shared" si="4"/>
        <v>441.2</v>
      </c>
      <c r="R22" s="144">
        <f t="shared" si="4"/>
        <v>490.2</v>
      </c>
      <c r="S22" s="144">
        <f t="shared" si="4"/>
        <v>653.6</v>
      </c>
      <c r="T22" s="144">
        <f t="shared" si="4"/>
        <v>702.6</v>
      </c>
      <c r="U22" s="144">
        <f>ROUND($C22*$I22*U$6,1)</f>
        <v>435.4</v>
      </c>
      <c r="V22" s="144">
        <v>0</v>
      </c>
      <c r="W22" s="144">
        <f t="shared" si="15"/>
        <v>467.2</v>
      </c>
      <c r="X22" s="144">
        <f t="shared" si="15"/>
        <v>689.6</v>
      </c>
      <c r="Y22" s="144">
        <f t="shared" si="15"/>
        <v>953.4</v>
      </c>
      <c r="Z22" s="144">
        <f t="shared" si="6"/>
        <v>532.29999999999995</v>
      </c>
      <c r="AA22" s="144">
        <f t="shared" si="6"/>
        <v>677.5</v>
      </c>
      <c r="AB22" s="144">
        <f t="shared" si="6"/>
        <v>967.8</v>
      </c>
    </row>
    <row r="23" spans="1:28" x14ac:dyDescent="0.2">
      <c r="A23" s="59" t="s">
        <v>29</v>
      </c>
      <c r="B23" s="57" t="s">
        <v>30</v>
      </c>
      <c r="C23" s="58">
        <v>15</v>
      </c>
      <c r="D23" s="51">
        <f t="shared" si="11"/>
        <v>609.5</v>
      </c>
      <c r="E23" s="151">
        <v>40.631999999999998</v>
      </c>
      <c r="F23" s="154">
        <v>326.8</v>
      </c>
      <c r="G23" s="50">
        <f t="shared" si="7"/>
        <v>21.786666666666669</v>
      </c>
      <c r="H23" s="155">
        <v>357.6</v>
      </c>
      <c r="I23" s="52">
        <f t="shared" si="12"/>
        <v>23.84</v>
      </c>
      <c r="J23" s="51">
        <f t="shared" si="2"/>
        <v>322.60000000000002</v>
      </c>
      <c r="K23" s="52">
        <v>21.505354799111998</v>
      </c>
      <c r="L23" s="157">
        <v>317.60000000000002</v>
      </c>
      <c r="M23" s="50">
        <f t="shared" si="8"/>
        <v>21.173333333333336</v>
      </c>
      <c r="N23" s="51">
        <f t="shared" si="13"/>
        <v>507</v>
      </c>
      <c r="O23" s="156">
        <f t="shared" si="14"/>
        <v>33.799999999999997</v>
      </c>
      <c r="P23" s="144">
        <f t="shared" si="9"/>
        <v>359.5</v>
      </c>
      <c r="Q23" s="144">
        <f t="shared" si="4"/>
        <v>441.2</v>
      </c>
      <c r="R23" s="144">
        <f t="shared" si="4"/>
        <v>490.2</v>
      </c>
      <c r="S23" s="144">
        <f t="shared" si="4"/>
        <v>653.6</v>
      </c>
      <c r="T23" s="144">
        <f t="shared" si="4"/>
        <v>702.6</v>
      </c>
      <c r="U23" s="144">
        <v>0</v>
      </c>
      <c r="V23" s="144">
        <f t="shared" ref="V23:X25" si="16">ROUND($C23*$I23*V$6,1)</f>
        <v>579.29999999999995</v>
      </c>
      <c r="W23" s="144">
        <f t="shared" si="16"/>
        <v>525.70000000000005</v>
      </c>
      <c r="X23" s="144">
        <f t="shared" si="16"/>
        <v>776</v>
      </c>
      <c r="Y23" s="144">
        <v>0</v>
      </c>
      <c r="Z23" s="144">
        <f t="shared" si="6"/>
        <v>532.29999999999995</v>
      </c>
      <c r="AA23" s="144">
        <f t="shared" si="6"/>
        <v>677.5</v>
      </c>
      <c r="AB23" s="144">
        <f t="shared" si="6"/>
        <v>967.8</v>
      </c>
    </row>
    <row r="24" spans="1:28" x14ac:dyDescent="0.2">
      <c r="A24" s="59" t="s">
        <v>31</v>
      </c>
      <c r="B24" s="57" t="s">
        <v>30</v>
      </c>
      <c r="C24" s="58">
        <v>30</v>
      </c>
      <c r="D24" s="51">
        <f t="shared" si="11"/>
        <v>1219</v>
      </c>
      <c r="E24" s="151">
        <v>40.631999999999998</v>
      </c>
      <c r="F24" s="154">
        <v>326.8</v>
      </c>
      <c r="G24" s="50">
        <f t="shared" si="7"/>
        <v>10.893333333333334</v>
      </c>
      <c r="H24" s="155">
        <v>357.6</v>
      </c>
      <c r="I24" s="52">
        <f t="shared" si="12"/>
        <v>11.92</v>
      </c>
      <c r="J24" s="51">
        <f t="shared" si="2"/>
        <v>322.60000000000002</v>
      </c>
      <c r="K24" s="52">
        <v>10.752677399555999</v>
      </c>
      <c r="L24" s="157">
        <v>317.60000000000002</v>
      </c>
      <c r="M24" s="50">
        <f t="shared" si="8"/>
        <v>10.586666666666668</v>
      </c>
      <c r="N24" s="51">
        <f t="shared" si="13"/>
        <v>507</v>
      </c>
      <c r="O24" s="156">
        <f t="shared" si="14"/>
        <v>16.899999999999999</v>
      </c>
      <c r="P24" s="144">
        <f t="shared" si="9"/>
        <v>359.5</v>
      </c>
      <c r="Q24" s="144">
        <f t="shared" si="4"/>
        <v>441.2</v>
      </c>
      <c r="R24" s="144">
        <f t="shared" si="4"/>
        <v>490.2</v>
      </c>
      <c r="S24" s="144">
        <f t="shared" si="4"/>
        <v>653.6</v>
      </c>
      <c r="T24" s="144">
        <f t="shared" si="4"/>
        <v>702.6</v>
      </c>
      <c r="U24" s="144">
        <v>0</v>
      </c>
      <c r="V24" s="144">
        <f t="shared" si="16"/>
        <v>579.29999999999995</v>
      </c>
      <c r="W24" s="144">
        <f t="shared" si="16"/>
        <v>525.70000000000005</v>
      </c>
      <c r="X24" s="144">
        <f t="shared" si="16"/>
        <v>776</v>
      </c>
      <c r="Y24" s="144">
        <v>0</v>
      </c>
      <c r="Z24" s="144">
        <f t="shared" si="6"/>
        <v>532.29999999999995</v>
      </c>
      <c r="AA24" s="144">
        <f t="shared" si="6"/>
        <v>677.5</v>
      </c>
      <c r="AB24" s="144">
        <f t="shared" si="6"/>
        <v>967.8</v>
      </c>
    </row>
    <row r="25" spans="1:28" x14ac:dyDescent="0.2">
      <c r="A25" s="59" t="s">
        <v>32</v>
      </c>
      <c r="B25" s="57" t="s">
        <v>30</v>
      </c>
      <c r="C25" s="58">
        <v>45</v>
      </c>
      <c r="D25" s="51">
        <f t="shared" si="11"/>
        <v>1828.4</v>
      </c>
      <c r="E25" s="151">
        <v>40.631999999999998</v>
      </c>
      <c r="F25" s="154">
        <v>326.8</v>
      </c>
      <c r="G25" s="50">
        <f t="shared" si="7"/>
        <v>7.2622222222222224</v>
      </c>
      <c r="H25" s="155">
        <v>357.6</v>
      </c>
      <c r="I25" s="52">
        <f t="shared" si="12"/>
        <v>7.9466666666666672</v>
      </c>
      <c r="J25" s="51">
        <f t="shared" si="2"/>
        <v>322.60000000000002</v>
      </c>
      <c r="K25" s="52">
        <v>7.1684515997040004</v>
      </c>
      <c r="L25" s="157">
        <v>317.60000000000002</v>
      </c>
      <c r="M25" s="50">
        <f t="shared" si="8"/>
        <v>7.0577777777777779</v>
      </c>
      <c r="N25" s="51">
        <f t="shared" si="13"/>
        <v>507</v>
      </c>
      <c r="O25" s="156">
        <f t="shared" si="14"/>
        <v>11.266666666666667</v>
      </c>
      <c r="P25" s="144">
        <f t="shared" si="9"/>
        <v>359.5</v>
      </c>
      <c r="Q25" s="144">
        <f t="shared" si="4"/>
        <v>441.2</v>
      </c>
      <c r="R25" s="144">
        <f t="shared" si="4"/>
        <v>490.2</v>
      </c>
      <c r="S25" s="144">
        <f t="shared" si="4"/>
        <v>653.6</v>
      </c>
      <c r="T25" s="144">
        <f t="shared" si="4"/>
        <v>702.6</v>
      </c>
      <c r="U25" s="144">
        <v>0</v>
      </c>
      <c r="V25" s="144">
        <f t="shared" si="16"/>
        <v>579.29999999999995</v>
      </c>
      <c r="W25" s="144">
        <f t="shared" si="16"/>
        <v>525.70000000000005</v>
      </c>
      <c r="X25" s="144">
        <f t="shared" si="16"/>
        <v>776</v>
      </c>
      <c r="Y25" s="144">
        <v>0</v>
      </c>
      <c r="Z25" s="144">
        <f t="shared" si="6"/>
        <v>532.29999999999995</v>
      </c>
      <c r="AA25" s="144">
        <f t="shared" si="6"/>
        <v>677.5</v>
      </c>
      <c r="AB25" s="144">
        <f t="shared" si="6"/>
        <v>967.8</v>
      </c>
    </row>
    <row r="26" spans="1:28" x14ac:dyDescent="0.2">
      <c r="A26" s="59" t="s">
        <v>33</v>
      </c>
      <c r="B26" s="57" t="s">
        <v>34</v>
      </c>
      <c r="C26" s="58">
        <v>21.43</v>
      </c>
      <c r="D26" s="51">
        <f t="shared" si="11"/>
        <v>870.7</v>
      </c>
      <c r="E26" s="151">
        <v>40.631999999999998</v>
      </c>
      <c r="F26" s="154">
        <v>412.2</v>
      </c>
      <c r="G26" s="50">
        <f t="shared" si="7"/>
        <v>19.234717685487634</v>
      </c>
      <c r="H26" s="155">
        <v>400.3</v>
      </c>
      <c r="I26" s="52">
        <f t="shared" si="12"/>
        <v>18.679421371908539</v>
      </c>
      <c r="J26" s="51">
        <f t="shared" si="2"/>
        <v>405.9</v>
      </c>
      <c r="K26" s="156">
        <v>18.940000000000001</v>
      </c>
      <c r="L26" s="157">
        <v>361.5</v>
      </c>
      <c r="M26" s="50">
        <f t="shared" si="8"/>
        <v>16.868875408306113</v>
      </c>
      <c r="N26" s="51">
        <f t="shared" si="13"/>
        <v>417.9</v>
      </c>
      <c r="O26" s="156">
        <v>19.503</v>
      </c>
      <c r="P26" s="144">
        <f t="shared" si="9"/>
        <v>453.4</v>
      </c>
      <c r="Q26" s="144">
        <f t="shared" si="4"/>
        <v>556.5</v>
      </c>
      <c r="R26" s="144">
        <f t="shared" si="4"/>
        <v>618.29999999999995</v>
      </c>
      <c r="S26" s="144">
        <f t="shared" si="4"/>
        <v>824.4</v>
      </c>
      <c r="T26" s="144">
        <f t="shared" si="4"/>
        <v>886.2</v>
      </c>
      <c r="U26" s="144">
        <f>H26</f>
        <v>400.3</v>
      </c>
      <c r="V26" s="144">
        <f>U26</f>
        <v>400.3</v>
      </c>
      <c r="W26" s="144">
        <f t="shared" ref="W26:Y26" si="17">V26</f>
        <v>400.3</v>
      </c>
      <c r="X26" s="144">
        <f t="shared" si="17"/>
        <v>400.3</v>
      </c>
      <c r="Y26" s="144">
        <f t="shared" si="17"/>
        <v>400.3</v>
      </c>
      <c r="Z26" s="144">
        <f t="shared" si="6"/>
        <v>669.7</v>
      </c>
      <c r="AA26" s="144">
        <f t="shared" si="6"/>
        <v>852.4</v>
      </c>
      <c r="AB26" s="144">
        <f t="shared" si="6"/>
        <v>1217.7</v>
      </c>
    </row>
    <row r="27" spans="1:28" x14ac:dyDescent="0.2">
      <c r="A27" s="62"/>
      <c r="B27" s="63"/>
      <c r="C27" s="64"/>
      <c r="D27" s="64"/>
      <c r="E27" s="65"/>
      <c r="F27" s="64"/>
      <c r="G27" s="65"/>
      <c r="H27" s="64"/>
      <c r="I27" s="65"/>
      <c r="J27" s="66"/>
      <c r="K27" s="65"/>
      <c r="L27" s="64"/>
      <c r="M27" s="65"/>
      <c r="N27" s="64"/>
      <c r="O27" s="65"/>
      <c r="P27" s="145"/>
      <c r="Q27" s="145"/>
      <c r="R27" s="145"/>
      <c r="S27" s="145"/>
      <c r="T27" s="145"/>
      <c r="U27" s="146"/>
      <c r="V27" s="146"/>
      <c r="W27" s="146"/>
      <c r="X27" s="146"/>
      <c r="Y27" s="146"/>
      <c r="Z27" s="145"/>
      <c r="AA27" s="145"/>
      <c r="AB27" s="145"/>
    </row>
    <row r="28" spans="1:28" x14ac:dyDescent="0.2">
      <c r="A28" s="29"/>
      <c r="B28" s="30" t="s">
        <v>4</v>
      </c>
      <c r="C28" s="31"/>
      <c r="D28" s="32"/>
      <c r="E28" s="33"/>
      <c r="F28" s="32"/>
      <c r="G28" s="33"/>
      <c r="H28" s="34"/>
      <c r="I28" s="33"/>
      <c r="J28" s="34"/>
      <c r="K28" s="33"/>
      <c r="L28" s="32"/>
      <c r="M28" s="32"/>
      <c r="N28" s="33"/>
      <c r="O28" s="33"/>
      <c r="P28" s="33"/>
      <c r="Q28" s="33"/>
      <c r="R28" s="33"/>
      <c r="S28" s="33"/>
      <c r="T28" s="33"/>
      <c r="U28" s="35"/>
      <c r="V28" s="36"/>
      <c r="W28" s="36"/>
      <c r="X28" s="36"/>
      <c r="Y28" s="36"/>
      <c r="Z28" s="32"/>
      <c r="AA28" s="32"/>
      <c r="AB28" s="37"/>
    </row>
    <row r="29" spans="1:28" x14ac:dyDescent="0.2">
      <c r="A29" s="67"/>
      <c r="B29" s="68"/>
      <c r="C29" s="69"/>
      <c r="D29" s="43"/>
      <c r="E29" s="44"/>
      <c r="F29" s="43"/>
      <c r="G29" s="44"/>
      <c r="H29" s="43"/>
      <c r="I29" s="44"/>
      <c r="J29" s="70"/>
      <c r="K29" s="44"/>
      <c r="L29" s="43"/>
      <c r="M29" s="44"/>
      <c r="N29" s="43"/>
      <c r="O29" s="44"/>
      <c r="P29" s="142"/>
      <c r="Q29" s="142"/>
      <c r="R29" s="142"/>
      <c r="S29" s="142"/>
      <c r="T29" s="142"/>
      <c r="U29" s="143"/>
      <c r="V29" s="143"/>
      <c r="W29" s="143"/>
      <c r="X29" s="143"/>
      <c r="Y29" s="143"/>
      <c r="Z29" s="144"/>
      <c r="AA29" s="144"/>
      <c r="AB29" s="144"/>
    </row>
    <row r="30" spans="1:28" ht="25.5" x14ac:dyDescent="0.2">
      <c r="A30" s="59" t="s">
        <v>44</v>
      </c>
      <c r="B30" s="57" t="s">
        <v>167</v>
      </c>
      <c r="C30" s="71">
        <v>87</v>
      </c>
      <c r="D30" s="51">
        <f t="shared" ref="D30:D61" si="18">ROUND(E30*C30,1)</f>
        <v>3535</v>
      </c>
      <c r="E30" s="151">
        <v>40.631999999999998</v>
      </c>
      <c r="F30" s="54">
        <f>G30*C30</f>
        <v>1035.9959999999999</v>
      </c>
      <c r="G30" s="151">
        <v>11.907999999999999</v>
      </c>
      <c r="H30" s="51">
        <f t="shared" ref="H30:H61" si="19">ROUND(C30*I30,1)</f>
        <v>1006</v>
      </c>
      <c r="I30" s="156">
        <v>11.563000000000001</v>
      </c>
      <c r="J30" s="51">
        <f t="shared" ref="J30:J61" si="20">ROUND(K30*C30,1)</f>
        <v>1018.8</v>
      </c>
      <c r="K30" s="156">
        <v>11.71</v>
      </c>
      <c r="L30" s="51">
        <f t="shared" ref="L30:L61" si="21">ROUND(C30*M30,1)</f>
        <v>1032.5999999999999</v>
      </c>
      <c r="M30" s="156">
        <v>11.869</v>
      </c>
      <c r="N30" s="51">
        <f t="shared" ref="N30:N61" si="22">ROUND(O30*C30,1)</f>
        <v>1050.8</v>
      </c>
      <c r="O30" s="156">
        <v>12.077999999999999</v>
      </c>
      <c r="P30" s="144">
        <f t="shared" ref="P30:P93" si="23">ROUND($C30*$G30*P$6,1)</f>
        <v>1139.5999999999999</v>
      </c>
      <c r="Q30" s="144">
        <f t="shared" ref="Q30:T45" si="24">ROUND($C30*$G30*Q$6,1)</f>
        <v>1398.6</v>
      </c>
      <c r="R30" s="144">
        <f t="shared" si="24"/>
        <v>1554</v>
      </c>
      <c r="S30" s="144">
        <f t="shared" si="24"/>
        <v>2072</v>
      </c>
      <c r="T30" s="144">
        <f t="shared" si="24"/>
        <v>2227.4</v>
      </c>
      <c r="U30" s="144">
        <f>ROUND($C30*$I30*U$6,1)</f>
        <v>1378.2</v>
      </c>
      <c r="V30" s="144">
        <f>ROUND($C30*$I30*V$6,1)</f>
        <v>1629.7</v>
      </c>
      <c r="W30" s="144">
        <f>ROUND($C30*$I30*W$6,1)</f>
        <v>1478.8</v>
      </c>
      <c r="X30" s="144">
        <f>ROUND($C30*$I30*X$6,1)</f>
        <v>2183</v>
      </c>
      <c r="Y30" s="144">
        <f>ROUND($C30*$I30*Y$6,1)</f>
        <v>3017.9</v>
      </c>
      <c r="Z30" s="144">
        <f t="shared" ref="Z30:AB45" si="25">ROUND($J30*Z$6,1)</f>
        <v>1681</v>
      </c>
      <c r="AA30" s="144">
        <f t="shared" si="25"/>
        <v>2139.5</v>
      </c>
      <c r="AB30" s="144">
        <f t="shared" si="25"/>
        <v>3056.4</v>
      </c>
    </row>
    <row r="31" spans="1:28" x14ac:dyDescent="0.2">
      <c r="A31" s="59" t="s">
        <v>41</v>
      </c>
      <c r="B31" s="57" t="s">
        <v>55</v>
      </c>
      <c r="C31" s="58">
        <v>234</v>
      </c>
      <c r="D31" s="51">
        <f t="shared" si="18"/>
        <v>9507.9</v>
      </c>
      <c r="E31" s="151">
        <v>40.631999999999998</v>
      </c>
      <c r="F31" s="54">
        <f t="shared" ref="F31:F94" si="26">G31*C31</f>
        <v>2786.4719999999998</v>
      </c>
      <c r="G31" s="151">
        <v>11.907999999999999</v>
      </c>
      <c r="H31" s="51">
        <f t="shared" si="19"/>
        <v>2705.7</v>
      </c>
      <c r="I31" s="156">
        <v>11.563000000000001</v>
      </c>
      <c r="J31" s="51">
        <f t="shared" si="20"/>
        <v>2740.1</v>
      </c>
      <c r="K31" s="156">
        <v>11.71</v>
      </c>
      <c r="L31" s="51">
        <f t="shared" si="21"/>
        <v>2777.3</v>
      </c>
      <c r="M31" s="156">
        <v>11.869</v>
      </c>
      <c r="N31" s="51">
        <f t="shared" si="22"/>
        <v>2826.3</v>
      </c>
      <c r="O31" s="156">
        <v>12.077999999999999</v>
      </c>
      <c r="P31" s="144">
        <f t="shared" si="23"/>
        <v>3065.1</v>
      </c>
      <c r="Q31" s="144">
        <f t="shared" si="24"/>
        <v>3761.7</v>
      </c>
      <c r="R31" s="144">
        <f t="shared" si="24"/>
        <v>4179.7</v>
      </c>
      <c r="S31" s="144">
        <f t="shared" si="24"/>
        <v>5572.9</v>
      </c>
      <c r="T31" s="144">
        <f t="shared" si="24"/>
        <v>5990.9</v>
      </c>
      <c r="U31" s="144">
        <f t="shared" ref="U31:Y62" si="27">ROUND($C31*$I31*U$6,1)</f>
        <v>3706.9</v>
      </c>
      <c r="V31" s="144">
        <f t="shared" si="27"/>
        <v>4383.3</v>
      </c>
      <c r="W31" s="144">
        <f t="shared" si="27"/>
        <v>3977.4</v>
      </c>
      <c r="X31" s="144">
        <f t="shared" si="27"/>
        <v>5871.5</v>
      </c>
      <c r="Y31" s="144">
        <f t="shared" si="27"/>
        <v>8117.2</v>
      </c>
      <c r="Z31" s="144">
        <f t="shared" si="25"/>
        <v>4521.2</v>
      </c>
      <c r="AA31" s="144">
        <f t="shared" si="25"/>
        <v>5754.2</v>
      </c>
      <c r="AB31" s="144">
        <f t="shared" si="25"/>
        <v>8220.2999999999993</v>
      </c>
    </row>
    <row r="32" spans="1:28" x14ac:dyDescent="0.2">
      <c r="A32" s="59" t="s">
        <v>42</v>
      </c>
      <c r="B32" s="57" t="s">
        <v>56</v>
      </c>
      <c r="C32" s="58">
        <v>64</v>
      </c>
      <c r="D32" s="51">
        <f t="shared" si="18"/>
        <v>2600.4</v>
      </c>
      <c r="E32" s="151">
        <v>40.631999999999998</v>
      </c>
      <c r="F32" s="54">
        <f t="shared" si="26"/>
        <v>762.11199999999997</v>
      </c>
      <c r="G32" s="151">
        <v>11.907999999999999</v>
      </c>
      <c r="H32" s="51">
        <f t="shared" si="19"/>
        <v>740</v>
      </c>
      <c r="I32" s="156">
        <v>11.563000000000001</v>
      </c>
      <c r="J32" s="51">
        <f t="shared" si="20"/>
        <v>749.4</v>
      </c>
      <c r="K32" s="156">
        <v>11.71</v>
      </c>
      <c r="L32" s="51">
        <f t="shared" si="21"/>
        <v>759.6</v>
      </c>
      <c r="M32" s="156">
        <v>11.869</v>
      </c>
      <c r="N32" s="51">
        <f t="shared" si="22"/>
        <v>773</v>
      </c>
      <c r="O32" s="156">
        <v>12.077999999999999</v>
      </c>
      <c r="P32" s="144">
        <f t="shared" si="23"/>
        <v>838.3</v>
      </c>
      <c r="Q32" s="144">
        <f t="shared" si="24"/>
        <v>1028.9000000000001</v>
      </c>
      <c r="R32" s="144">
        <f t="shared" si="24"/>
        <v>1143.2</v>
      </c>
      <c r="S32" s="144">
        <f t="shared" si="24"/>
        <v>1524.2</v>
      </c>
      <c r="T32" s="144">
        <f t="shared" si="24"/>
        <v>1638.5</v>
      </c>
      <c r="U32" s="144">
        <f t="shared" si="27"/>
        <v>1013.8</v>
      </c>
      <c r="V32" s="144">
        <f t="shared" si="27"/>
        <v>1198.9000000000001</v>
      </c>
      <c r="W32" s="144">
        <f t="shared" si="27"/>
        <v>1087.8</v>
      </c>
      <c r="X32" s="144">
        <f t="shared" si="27"/>
        <v>1605.9</v>
      </c>
      <c r="Y32" s="144">
        <f t="shared" si="27"/>
        <v>2220.1</v>
      </c>
      <c r="Z32" s="144">
        <f t="shared" si="25"/>
        <v>1236.5</v>
      </c>
      <c r="AA32" s="144">
        <f t="shared" si="25"/>
        <v>1573.7</v>
      </c>
      <c r="AB32" s="144">
        <f t="shared" si="25"/>
        <v>2248.1999999999998</v>
      </c>
    </row>
    <row r="33" spans="1:28" ht="25.5" x14ac:dyDescent="0.2">
      <c r="A33" s="59" t="s">
        <v>37</v>
      </c>
      <c r="B33" s="57" t="s">
        <v>57</v>
      </c>
      <c r="C33" s="71">
        <v>128</v>
      </c>
      <c r="D33" s="51">
        <f t="shared" si="18"/>
        <v>5200.8999999999996</v>
      </c>
      <c r="E33" s="151">
        <v>40.631999999999998</v>
      </c>
      <c r="F33" s="54">
        <f t="shared" si="26"/>
        <v>1524.2239999999999</v>
      </c>
      <c r="G33" s="151">
        <v>11.907999999999999</v>
      </c>
      <c r="H33" s="51">
        <f t="shared" si="19"/>
        <v>1480.1</v>
      </c>
      <c r="I33" s="156">
        <v>11.563000000000001</v>
      </c>
      <c r="J33" s="51">
        <f t="shared" si="20"/>
        <v>1498.9</v>
      </c>
      <c r="K33" s="156">
        <v>11.71</v>
      </c>
      <c r="L33" s="51">
        <f t="shared" si="21"/>
        <v>1519.2</v>
      </c>
      <c r="M33" s="156">
        <v>11.869</v>
      </c>
      <c r="N33" s="51">
        <f t="shared" si="22"/>
        <v>1546</v>
      </c>
      <c r="O33" s="156">
        <v>12.077999999999999</v>
      </c>
      <c r="P33" s="144">
        <f t="shared" si="23"/>
        <v>1676.6</v>
      </c>
      <c r="Q33" s="144">
        <f t="shared" si="24"/>
        <v>2057.6999999999998</v>
      </c>
      <c r="R33" s="144">
        <f t="shared" si="24"/>
        <v>2286.3000000000002</v>
      </c>
      <c r="S33" s="144">
        <f t="shared" si="24"/>
        <v>3048.4</v>
      </c>
      <c r="T33" s="144">
        <f t="shared" si="24"/>
        <v>3277.1</v>
      </c>
      <c r="U33" s="144">
        <f t="shared" si="27"/>
        <v>2027.7</v>
      </c>
      <c r="V33" s="144">
        <f t="shared" si="27"/>
        <v>2397.6999999999998</v>
      </c>
      <c r="W33" s="144">
        <f t="shared" si="27"/>
        <v>2175.6999999999998</v>
      </c>
      <c r="X33" s="144">
        <f t="shared" si="27"/>
        <v>3211.7</v>
      </c>
      <c r="Y33" s="144">
        <f t="shared" si="27"/>
        <v>4440.2</v>
      </c>
      <c r="Z33" s="144">
        <f t="shared" si="25"/>
        <v>2473.1999999999998</v>
      </c>
      <c r="AA33" s="144">
        <f t="shared" si="25"/>
        <v>3147.7</v>
      </c>
      <c r="AB33" s="144">
        <f t="shared" si="25"/>
        <v>4496.7</v>
      </c>
    </row>
    <row r="34" spans="1:28" x14ac:dyDescent="0.2">
      <c r="A34" s="59" t="s">
        <v>36</v>
      </c>
      <c r="B34" s="57" t="s">
        <v>58</v>
      </c>
      <c r="C34" s="71">
        <v>50</v>
      </c>
      <c r="D34" s="51">
        <f t="shared" si="18"/>
        <v>2031.6</v>
      </c>
      <c r="E34" s="151">
        <v>40.631999999999998</v>
      </c>
      <c r="F34" s="54">
        <f t="shared" si="26"/>
        <v>595.4</v>
      </c>
      <c r="G34" s="151">
        <v>11.907999999999999</v>
      </c>
      <c r="H34" s="51">
        <f t="shared" si="19"/>
        <v>578.20000000000005</v>
      </c>
      <c r="I34" s="156">
        <v>11.563000000000001</v>
      </c>
      <c r="J34" s="51">
        <f t="shared" si="20"/>
        <v>585.5</v>
      </c>
      <c r="K34" s="156">
        <v>11.71</v>
      </c>
      <c r="L34" s="51">
        <f t="shared" si="21"/>
        <v>593.5</v>
      </c>
      <c r="M34" s="156">
        <v>11.869</v>
      </c>
      <c r="N34" s="51">
        <f t="shared" si="22"/>
        <v>603.9</v>
      </c>
      <c r="O34" s="156">
        <v>12.077999999999999</v>
      </c>
      <c r="P34" s="144">
        <f t="shared" si="23"/>
        <v>654.9</v>
      </c>
      <c r="Q34" s="144">
        <f t="shared" si="24"/>
        <v>803.8</v>
      </c>
      <c r="R34" s="144">
        <f t="shared" si="24"/>
        <v>893.1</v>
      </c>
      <c r="S34" s="144">
        <f t="shared" si="24"/>
        <v>1190.8</v>
      </c>
      <c r="T34" s="144">
        <f t="shared" si="24"/>
        <v>1280.0999999999999</v>
      </c>
      <c r="U34" s="144">
        <f t="shared" si="27"/>
        <v>792.1</v>
      </c>
      <c r="V34" s="144">
        <f t="shared" si="27"/>
        <v>936.6</v>
      </c>
      <c r="W34" s="144">
        <f t="shared" si="27"/>
        <v>849.9</v>
      </c>
      <c r="X34" s="144">
        <f t="shared" si="27"/>
        <v>1254.5999999999999</v>
      </c>
      <c r="Y34" s="144">
        <f t="shared" si="27"/>
        <v>1734.5</v>
      </c>
      <c r="Z34" s="144">
        <f t="shared" si="25"/>
        <v>966.1</v>
      </c>
      <c r="AA34" s="144">
        <f t="shared" si="25"/>
        <v>1229.5999999999999</v>
      </c>
      <c r="AB34" s="144">
        <f t="shared" si="25"/>
        <v>1756.5</v>
      </c>
    </row>
    <row r="35" spans="1:28" ht="25.5" x14ac:dyDescent="0.2">
      <c r="A35" s="59" t="s">
        <v>43</v>
      </c>
      <c r="B35" s="57" t="s">
        <v>59</v>
      </c>
      <c r="C35" s="71">
        <v>27</v>
      </c>
      <c r="D35" s="51">
        <f t="shared" si="18"/>
        <v>1097.0999999999999</v>
      </c>
      <c r="E35" s="151">
        <v>40.631999999999998</v>
      </c>
      <c r="F35" s="54">
        <f t="shared" si="26"/>
        <v>321.51599999999996</v>
      </c>
      <c r="G35" s="151">
        <v>11.907999999999999</v>
      </c>
      <c r="H35" s="51">
        <f t="shared" si="19"/>
        <v>312.2</v>
      </c>
      <c r="I35" s="156">
        <v>11.563000000000001</v>
      </c>
      <c r="J35" s="51">
        <f t="shared" si="20"/>
        <v>316.2</v>
      </c>
      <c r="K35" s="156">
        <v>11.71</v>
      </c>
      <c r="L35" s="51">
        <f t="shared" si="21"/>
        <v>320.5</v>
      </c>
      <c r="M35" s="156">
        <v>11.869</v>
      </c>
      <c r="N35" s="51">
        <f t="shared" si="22"/>
        <v>326.10000000000002</v>
      </c>
      <c r="O35" s="156">
        <v>12.077999999999999</v>
      </c>
      <c r="P35" s="144">
        <f t="shared" si="23"/>
        <v>353.7</v>
      </c>
      <c r="Q35" s="144">
        <f t="shared" si="24"/>
        <v>434</v>
      </c>
      <c r="R35" s="144">
        <f t="shared" si="24"/>
        <v>482.3</v>
      </c>
      <c r="S35" s="144">
        <f t="shared" si="24"/>
        <v>643</v>
      </c>
      <c r="T35" s="144">
        <f t="shared" si="24"/>
        <v>691.3</v>
      </c>
      <c r="U35" s="144">
        <f t="shared" si="27"/>
        <v>427.7</v>
      </c>
      <c r="V35" s="144">
        <f t="shared" si="27"/>
        <v>505.8</v>
      </c>
      <c r="W35" s="144">
        <f t="shared" si="27"/>
        <v>458.9</v>
      </c>
      <c r="X35" s="144">
        <f t="shared" si="27"/>
        <v>677.5</v>
      </c>
      <c r="Y35" s="144">
        <f t="shared" si="27"/>
        <v>936.6</v>
      </c>
      <c r="Z35" s="144">
        <f t="shared" si="25"/>
        <v>521.70000000000005</v>
      </c>
      <c r="AA35" s="144">
        <f t="shared" si="25"/>
        <v>664</v>
      </c>
      <c r="AB35" s="144">
        <f t="shared" si="25"/>
        <v>948.6</v>
      </c>
    </row>
    <row r="36" spans="1:28" x14ac:dyDescent="0.2">
      <c r="A36" s="59" t="s">
        <v>45</v>
      </c>
      <c r="B36" s="57" t="s">
        <v>60</v>
      </c>
      <c r="C36" s="58">
        <v>14</v>
      </c>
      <c r="D36" s="51">
        <f t="shared" si="18"/>
        <v>568.79999999999995</v>
      </c>
      <c r="E36" s="151">
        <v>40.631999999999998</v>
      </c>
      <c r="F36" s="54">
        <f t="shared" si="26"/>
        <v>166.71199999999999</v>
      </c>
      <c r="G36" s="151">
        <v>11.907999999999999</v>
      </c>
      <c r="H36" s="51">
        <f t="shared" si="19"/>
        <v>161.9</v>
      </c>
      <c r="I36" s="156">
        <v>11.563000000000001</v>
      </c>
      <c r="J36" s="51">
        <f t="shared" si="20"/>
        <v>163.9</v>
      </c>
      <c r="K36" s="156">
        <v>11.71</v>
      </c>
      <c r="L36" s="51">
        <f t="shared" si="21"/>
        <v>166.2</v>
      </c>
      <c r="M36" s="156">
        <v>11.869</v>
      </c>
      <c r="N36" s="51">
        <f t="shared" si="22"/>
        <v>169.1</v>
      </c>
      <c r="O36" s="156">
        <v>12.077999999999999</v>
      </c>
      <c r="P36" s="144">
        <f t="shared" si="23"/>
        <v>183.4</v>
      </c>
      <c r="Q36" s="144">
        <f t="shared" si="24"/>
        <v>225.1</v>
      </c>
      <c r="R36" s="144">
        <f t="shared" si="24"/>
        <v>250.1</v>
      </c>
      <c r="S36" s="144">
        <f t="shared" si="24"/>
        <v>333.4</v>
      </c>
      <c r="T36" s="144">
        <f t="shared" si="24"/>
        <v>358.4</v>
      </c>
      <c r="U36" s="144">
        <f t="shared" si="27"/>
        <v>221.8</v>
      </c>
      <c r="V36" s="144">
        <f t="shared" si="27"/>
        <v>262.2</v>
      </c>
      <c r="W36" s="144">
        <f t="shared" si="27"/>
        <v>238</v>
      </c>
      <c r="X36" s="144">
        <f t="shared" si="27"/>
        <v>351.3</v>
      </c>
      <c r="Y36" s="144">
        <f t="shared" si="27"/>
        <v>485.6</v>
      </c>
      <c r="Z36" s="144">
        <f t="shared" si="25"/>
        <v>270.39999999999998</v>
      </c>
      <c r="AA36" s="144">
        <f t="shared" si="25"/>
        <v>344.2</v>
      </c>
      <c r="AB36" s="144">
        <f t="shared" si="25"/>
        <v>491.7</v>
      </c>
    </row>
    <row r="37" spans="1:28" x14ac:dyDescent="0.2">
      <c r="A37" s="59" t="s">
        <v>46</v>
      </c>
      <c r="B37" s="57" t="s">
        <v>61</v>
      </c>
      <c r="C37" s="71">
        <v>55</v>
      </c>
      <c r="D37" s="51">
        <f t="shared" si="18"/>
        <v>2234.8000000000002</v>
      </c>
      <c r="E37" s="151">
        <v>40.631999999999998</v>
      </c>
      <c r="F37" s="54">
        <f t="shared" si="26"/>
        <v>654.93999999999994</v>
      </c>
      <c r="G37" s="151">
        <v>11.907999999999999</v>
      </c>
      <c r="H37" s="51">
        <f t="shared" si="19"/>
        <v>636</v>
      </c>
      <c r="I37" s="156">
        <v>11.563000000000001</v>
      </c>
      <c r="J37" s="51">
        <f t="shared" si="20"/>
        <v>644.1</v>
      </c>
      <c r="K37" s="156">
        <v>11.71</v>
      </c>
      <c r="L37" s="51">
        <f t="shared" si="21"/>
        <v>652.79999999999995</v>
      </c>
      <c r="M37" s="156">
        <v>11.869</v>
      </c>
      <c r="N37" s="51">
        <f t="shared" si="22"/>
        <v>664.3</v>
      </c>
      <c r="O37" s="156">
        <v>12.077999999999999</v>
      </c>
      <c r="P37" s="144">
        <f t="shared" si="23"/>
        <v>720.4</v>
      </c>
      <c r="Q37" s="144">
        <f t="shared" si="24"/>
        <v>884.2</v>
      </c>
      <c r="R37" s="144">
        <f t="shared" si="24"/>
        <v>982.4</v>
      </c>
      <c r="S37" s="144">
        <f t="shared" si="24"/>
        <v>1309.9000000000001</v>
      </c>
      <c r="T37" s="144">
        <f t="shared" si="24"/>
        <v>1408.1</v>
      </c>
      <c r="U37" s="144">
        <f t="shared" si="27"/>
        <v>871.3</v>
      </c>
      <c r="V37" s="144">
        <f t="shared" si="27"/>
        <v>1030.3</v>
      </c>
      <c r="W37" s="144">
        <f t="shared" si="27"/>
        <v>934.9</v>
      </c>
      <c r="X37" s="144">
        <f t="shared" si="27"/>
        <v>1380</v>
      </c>
      <c r="Y37" s="144">
        <f t="shared" si="27"/>
        <v>1907.9</v>
      </c>
      <c r="Z37" s="144">
        <f t="shared" si="25"/>
        <v>1062.8</v>
      </c>
      <c r="AA37" s="144">
        <f t="shared" si="25"/>
        <v>1352.6</v>
      </c>
      <c r="AB37" s="144">
        <f t="shared" si="25"/>
        <v>1932.3</v>
      </c>
    </row>
    <row r="38" spans="1:28" x14ac:dyDescent="0.2">
      <c r="A38" s="59" t="s">
        <v>40</v>
      </c>
      <c r="B38" s="57" t="s">
        <v>62</v>
      </c>
      <c r="C38" s="71">
        <v>283.89999999999998</v>
      </c>
      <c r="D38" s="51">
        <f t="shared" si="18"/>
        <v>11535.4</v>
      </c>
      <c r="E38" s="151">
        <v>40.631999999999998</v>
      </c>
      <c r="F38" s="54">
        <f t="shared" si="26"/>
        <v>3380.6811999999995</v>
      </c>
      <c r="G38" s="151">
        <v>11.907999999999999</v>
      </c>
      <c r="H38" s="51">
        <f t="shared" si="19"/>
        <v>3282.7</v>
      </c>
      <c r="I38" s="156">
        <v>11.563000000000001</v>
      </c>
      <c r="J38" s="51">
        <f t="shared" si="20"/>
        <v>3324.5</v>
      </c>
      <c r="K38" s="156">
        <v>11.71</v>
      </c>
      <c r="L38" s="51">
        <f t="shared" si="21"/>
        <v>3369.6</v>
      </c>
      <c r="M38" s="156">
        <v>11.869</v>
      </c>
      <c r="N38" s="51">
        <f t="shared" si="22"/>
        <v>3428.9</v>
      </c>
      <c r="O38" s="156">
        <v>12.077999999999999</v>
      </c>
      <c r="P38" s="144">
        <f t="shared" si="23"/>
        <v>3718.7</v>
      </c>
      <c r="Q38" s="144">
        <f t="shared" si="24"/>
        <v>4563.8999999999996</v>
      </c>
      <c r="R38" s="144">
        <f t="shared" si="24"/>
        <v>5071</v>
      </c>
      <c r="S38" s="144">
        <f t="shared" si="24"/>
        <v>6761.4</v>
      </c>
      <c r="T38" s="144">
        <f t="shared" si="24"/>
        <v>7268.5</v>
      </c>
      <c r="U38" s="144">
        <f t="shared" si="27"/>
        <v>4497.3</v>
      </c>
      <c r="V38" s="144">
        <f t="shared" si="27"/>
        <v>5318</v>
      </c>
      <c r="W38" s="144">
        <f t="shared" si="27"/>
        <v>4825.6000000000004</v>
      </c>
      <c r="X38" s="144">
        <f t="shared" si="27"/>
        <v>7123.5</v>
      </c>
      <c r="Y38" s="144">
        <f t="shared" si="27"/>
        <v>9848.2000000000007</v>
      </c>
      <c r="Z38" s="144">
        <f t="shared" si="25"/>
        <v>5485.4</v>
      </c>
      <c r="AA38" s="144">
        <f t="shared" si="25"/>
        <v>6981.5</v>
      </c>
      <c r="AB38" s="144">
        <f t="shared" si="25"/>
        <v>9973.5</v>
      </c>
    </row>
    <row r="39" spans="1:28" ht="25.5" x14ac:dyDescent="0.2">
      <c r="A39" s="59" t="s">
        <v>38</v>
      </c>
      <c r="B39" s="57" t="s">
        <v>63</v>
      </c>
      <c r="C39" s="58">
        <v>104</v>
      </c>
      <c r="D39" s="51">
        <f t="shared" si="18"/>
        <v>4225.7</v>
      </c>
      <c r="E39" s="151">
        <v>40.631999999999998</v>
      </c>
      <c r="F39" s="54">
        <f t="shared" si="26"/>
        <v>1238.432</v>
      </c>
      <c r="G39" s="151">
        <v>11.907999999999999</v>
      </c>
      <c r="H39" s="51">
        <f t="shared" si="19"/>
        <v>1202.5999999999999</v>
      </c>
      <c r="I39" s="156">
        <v>11.563000000000001</v>
      </c>
      <c r="J39" s="51">
        <f t="shared" si="20"/>
        <v>1217.8</v>
      </c>
      <c r="K39" s="156">
        <v>11.71</v>
      </c>
      <c r="L39" s="51">
        <f t="shared" si="21"/>
        <v>1234.4000000000001</v>
      </c>
      <c r="M39" s="156">
        <v>11.869</v>
      </c>
      <c r="N39" s="51">
        <f t="shared" si="22"/>
        <v>1256.0999999999999</v>
      </c>
      <c r="O39" s="156">
        <v>12.077999999999999</v>
      </c>
      <c r="P39" s="144">
        <f t="shared" si="23"/>
        <v>1362.3</v>
      </c>
      <c r="Q39" s="144">
        <f t="shared" si="24"/>
        <v>1671.9</v>
      </c>
      <c r="R39" s="144">
        <f t="shared" si="24"/>
        <v>1857.6</v>
      </c>
      <c r="S39" s="144">
        <f t="shared" si="24"/>
        <v>2476.9</v>
      </c>
      <c r="T39" s="144">
        <f t="shared" si="24"/>
        <v>2662.6</v>
      </c>
      <c r="U39" s="144">
        <f t="shared" si="27"/>
        <v>1647.5</v>
      </c>
      <c r="V39" s="144">
        <f t="shared" si="27"/>
        <v>1948.1</v>
      </c>
      <c r="W39" s="144">
        <f t="shared" si="27"/>
        <v>1767.8</v>
      </c>
      <c r="X39" s="144">
        <f t="shared" si="27"/>
        <v>2609.5</v>
      </c>
      <c r="Y39" s="144">
        <f t="shared" si="27"/>
        <v>3607.7</v>
      </c>
      <c r="Z39" s="144">
        <f t="shared" si="25"/>
        <v>2009.4</v>
      </c>
      <c r="AA39" s="144">
        <f t="shared" si="25"/>
        <v>2557.4</v>
      </c>
      <c r="AB39" s="144">
        <f t="shared" si="25"/>
        <v>3653.4</v>
      </c>
    </row>
    <row r="40" spans="1:28" ht="25.5" x14ac:dyDescent="0.2">
      <c r="A40" s="59" t="s">
        <v>39</v>
      </c>
      <c r="B40" s="57" t="s">
        <v>64</v>
      </c>
      <c r="C40" s="58">
        <v>55</v>
      </c>
      <c r="D40" s="51">
        <f t="shared" si="18"/>
        <v>2234.8000000000002</v>
      </c>
      <c r="E40" s="151">
        <v>40.631999999999998</v>
      </c>
      <c r="F40" s="54">
        <f t="shared" si="26"/>
        <v>654.93999999999994</v>
      </c>
      <c r="G40" s="151">
        <v>11.907999999999999</v>
      </c>
      <c r="H40" s="51">
        <f t="shared" si="19"/>
        <v>636</v>
      </c>
      <c r="I40" s="156">
        <v>11.563000000000001</v>
      </c>
      <c r="J40" s="51">
        <f t="shared" si="20"/>
        <v>644.1</v>
      </c>
      <c r="K40" s="156">
        <v>11.71</v>
      </c>
      <c r="L40" s="51">
        <f t="shared" si="21"/>
        <v>652.79999999999995</v>
      </c>
      <c r="M40" s="156">
        <v>11.869</v>
      </c>
      <c r="N40" s="51">
        <f t="shared" si="22"/>
        <v>664.3</v>
      </c>
      <c r="O40" s="156">
        <v>12.077999999999999</v>
      </c>
      <c r="P40" s="144">
        <f t="shared" si="23"/>
        <v>720.4</v>
      </c>
      <c r="Q40" s="144">
        <f t="shared" si="24"/>
        <v>884.2</v>
      </c>
      <c r="R40" s="144">
        <f t="shared" si="24"/>
        <v>982.4</v>
      </c>
      <c r="S40" s="144">
        <f t="shared" si="24"/>
        <v>1309.9000000000001</v>
      </c>
      <c r="T40" s="144">
        <f t="shared" si="24"/>
        <v>1408.1</v>
      </c>
      <c r="U40" s="144">
        <f t="shared" si="27"/>
        <v>871.3</v>
      </c>
      <c r="V40" s="144">
        <f t="shared" si="27"/>
        <v>1030.3</v>
      </c>
      <c r="W40" s="144">
        <f t="shared" si="27"/>
        <v>934.9</v>
      </c>
      <c r="X40" s="144">
        <f t="shared" si="27"/>
        <v>1380</v>
      </c>
      <c r="Y40" s="144">
        <f t="shared" si="27"/>
        <v>1907.9</v>
      </c>
      <c r="Z40" s="144">
        <f t="shared" si="25"/>
        <v>1062.8</v>
      </c>
      <c r="AA40" s="144">
        <f t="shared" si="25"/>
        <v>1352.6</v>
      </c>
      <c r="AB40" s="144">
        <f t="shared" si="25"/>
        <v>1932.3</v>
      </c>
    </row>
    <row r="41" spans="1:28" x14ac:dyDescent="0.2">
      <c r="A41" s="59" t="s">
        <v>47</v>
      </c>
      <c r="B41" s="57" t="s">
        <v>65</v>
      </c>
      <c r="C41" s="71">
        <v>94.2</v>
      </c>
      <c r="D41" s="51">
        <f t="shared" si="18"/>
        <v>3827.5</v>
      </c>
      <c r="E41" s="151">
        <v>40.631999999999998</v>
      </c>
      <c r="F41" s="54">
        <f t="shared" si="26"/>
        <v>1121.7336</v>
      </c>
      <c r="G41" s="151">
        <v>11.907999999999999</v>
      </c>
      <c r="H41" s="51">
        <f t="shared" si="19"/>
        <v>1089.2</v>
      </c>
      <c r="I41" s="156">
        <v>11.563000000000001</v>
      </c>
      <c r="J41" s="51">
        <f t="shared" si="20"/>
        <v>1103.0999999999999</v>
      </c>
      <c r="K41" s="156">
        <v>11.71</v>
      </c>
      <c r="L41" s="51">
        <f t="shared" si="21"/>
        <v>1118.0999999999999</v>
      </c>
      <c r="M41" s="156">
        <v>11.869</v>
      </c>
      <c r="N41" s="51">
        <f t="shared" si="22"/>
        <v>1137.7</v>
      </c>
      <c r="O41" s="156">
        <v>12.077999999999999</v>
      </c>
      <c r="P41" s="144">
        <f t="shared" si="23"/>
        <v>1233.9000000000001</v>
      </c>
      <c r="Q41" s="144">
        <f t="shared" si="24"/>
        <v>1514.3</v>
      </c>
      <c r="R41" s="144">
        <f t="shared" si="24"/>
        <v>1682.6</v>
      </c>
      <c r="S41" s="144">
        <f t="shared" si="24"/>
        <v>2243.5</v>
      </c>
      <c r="T41" s="144">
        <f t="shared" si="24"/>
        <v>2411.6999999999998</v>
      </c>
      <c r="U41" s="144">
        <f t="shared" si="27"/>
        <v>1492.3</v>
      </c>
      <c r="V41" s="144">
        <f t="shared" si="27"/>
        <v>1764.6</v>
      </c>
      <c r="W41" s="144">
        <f t="shared" si="27"/>
        <v>1601.2</v>
      </c>
      <c r="X41" s="144">
        <f t="shared" si="27"/>
        <v>2363.6</v>
      </c>
      <c r="Y41" s="144">
        <f t="shared" si="27"/>
        <v>3267.7</v>
      </c>
      <c r="Z41" s="144">
        <f t="shared" si="25"/>
        <v>1820.1</v>
      </c>
      <c r="AA41" s="144">
        <f t="shared" si="25"/>
        <v>2316.5</v>
      </c>
      <c r="AB41" s="144">
        <f t="shared" si="25"/>
        <v>3309.3</v>
      </c>
    </row>
    <row r="42" spans="1:28" x14ac:dyDescent="0.2">
      <c r="A42" s="59" t="s">
        <v>48</v>
      </c>
      <c r="B42" s="57" t="s">
        <v>66</v>
      </c>
      <c r="C42" s="58">
        <v>90</v>
      </c>
      <c r="D42" s="51">
        <f t="shared" si="18"/>
        <v>3656.9</v>
      </c>
      <c r="E42" s="151">
        <v>40.631999999999998</v>
      </c>
      <c r="F42" s="54">
        <f t="shared" si="26"/>
        <v>1071.72</v>
      </c>
      <c r="G42" s="151">
        <v>11.907999999999999</v>
      </c>
      <c r="H42" s="51">
        <f t="shared" si="19"/>
        <v>1040.7</v>
      </c>
      <c r="I42" s="156">
        <v>11.563000000000001</v>
      </c>
      <c r="J42" s="51">
        <f t="shared" si="20"/>
        <v>1053.9000000000001</v>
      </c>
      <c r="K42" s="156">
        <v>11.71</v>
      </c>
      <c r="L42" s="51">
        <f t="shared" si="21"/>
        <v>1068.2</v>
      </c>
      <c r="M42" s="156">
        <v>11.869</v>
      </c>
      <c r="N42" s="51">
        <f t="shared" si="22"/>
        <v>1087</v>
      </c>
      <c r="O42" s="156">
        <v>12.077999999999999</v>
      </c>
      <c r="P42" s="144">
        <f t="shared" si="23"/>
        <v>1178.9000000000001</v>
      </c>
      <c r="Q42" s="144">
        <f t="shared" si="24"/>
        <v>1446.8</v>
      </c>
      <c r="R42" s="144">
        <f t="shared" si="24"/>
        <v>1607.6</v>
      </c>
      <c r="S42" s="144">
        <f t="shared" si="24"/>
        <v>2143.4</v>
      </c>
      <c r="T42" s="144">
        <f t="shared" si="24"/>
        <v>2304.1999999999998</v>
      </c>
      <c r="U42" s="144">
        <f t="shared" si="27"/>
        <v>1425.7</v>
      </c>
      <c r="V42" s="144">
        <f t="shared" si="27"/>
        <v>1685.9</v>
      </c>
      <c r="W42" s="144">
        <f t="shared" si="27"/>
        <v>1529.8</v>
      </c>
      <c r="X42" s="144">
        <f t="shared" si="27"/>
        <v>2258.3000000000002</v>
      </c>
      <c r="Y42" s="144">
        <f t="shared" si="27"/>
        <v>3122</v>
      </c>
      <c r="Z42" s="144">
        <f t="shared" si="25"/>
        <v>1738.9</v>
      </c>
      <c r="AA42" s="144">
        <f t="shared" si="25"/>
        <v>2213.1999999999998</v>
      </c>
      <c r="AB42" s="144">
        <f t="shared" si="25"/>
        <v>3161.7</v>
      </c>
    </row>
    <row r="43" spans="1:28" x14ac:dyDescent="0.2">
      <c r="A43" s="59" t="s">
        <v>49</v>
      </c>
      <c r="B43" s="57" t="s">
        <v>67</v>
      </c>
      <c r="C43" s="71">
        <v>225</v>
      </c>
      <c r="D43" s="51">
        <f t="shared" si="18"/>
        <v>9142.2000000000007</v>
      </c>
      <c r="E43" s="151">
        <v>40.631999999999998</v>
      </c>
      <c r="F43" s="54">
        <f t="shared" si="26"/>
        <v>2679.2999999999997</v>
      </c>
      <c r="G43" s="151">
        <v>11.907999999999999</v>
      </c>
      <c r="H43" s="51">
        <f t="shared" si="19"/>
        <v>2601.6999999999998</v>
      </c>
      <c r="I43" s="156">
        <v>11.563000000000001</v>
      </c>
      <c r="J43" s="51">
        <f t="shared" si="20"/>
        <v>2634.8</v>
      </c>
      <c r="K43" s="156">
        <v>11.71</v>
      </c>
      <c r="L43" s="51">
        <f t="shared" si="21"/>
        <v>2670.5</v>
      </c>
      <c r="M43" s="156">
        <v>11.869</v>
      </c>
      <c r="N43" s="51">
        <f t="shared" si="22"/>
        <v>2717.6</v>
      </c>
      <c r="O43" s="156">
        <v>12.077999999999999</v>
      </c>
      <c r="P43" s="144">
        <f t="shared" si="23"/>
        <v>2947.2</v>
      </c>
      <c r="Q43" s="144">
        <f t="shared" si="24"/>
        <v>3617.1</v>
      </c>
      <c r="R43" s="144">
        <f t="shared" si="24"/>
        <v>4019</v>
      </c>
      <c r="S43" s="144">
        <f t="shared" si="24"/>
        <v>5358.6</v>
      </c>
      <c r="T43" s="144">
        <f t="shared" si="24"/>
        <v>5760.5</v>
      </c>
      <c r="U43" s="144">
        <f t="shared" si="27"/>
        <v>3564.3</v>
      </c>
      <c r="V43" s="144">
        <f t="shared" si="27"/>
        <v>4214.7</v>
      </c>
      <c r="W43" s="144">
        <f t="shared" si="27"/>
        <v>3824.5</v>
      </c>
      <c r="X43" s="144">
        <f t="shared" si="27"/>
        <v>5645.6</v>
      </c>
      <c r="Y43" s="144">
        <f t="shared" si="27"/>
        <v>7805</v>
      </c>
      <c r="Z43" s="144">
        <f t="shared" si="25"/>
        <v>4347.3999999999996</v>
      </c>
      <c r="AA43" s="144">
        <f t="shared" si="25"/>
        <v>5533.1</v>
      </c>
      <c r="AB43" s="144">
        <f t="shared" si="25"/>
        <v>7904.4</v>
      </c>
    </row>
    <row r="44" spans="1:28" x14ac:dyDescent="0.2">
      <c r="A44" s="59" t="s">
        <v>50</v>
      </c>
      <c r="B44" s="57" t="s">
        <v>68</v>
      </c>
      <c r="C44" s="58">
        <v>155</v>
      </c>
      <c r="D44" s="51">
        <f t="shared" si="18"/>
        <v>6298</v>
      </c>
      <c r="E44" s="151">
        <v>40.631999999999998</v>
      </c>
      <c r="F44" s="54">
        <f t="shared" si="26"/>
        <v>1845.74</v>
      </c>
      <c r="G44" s="151">
        <v>11.907999999999999</v>
      </c>
      <c r="H44" s="51">
        <f t="shared" si="19"/>
        <v>1792.3</v>
      </c>
      <c r="I44" s="156">
        <v>11.563000000000001</v>
      </c>
      <c r="J44" s="51">
        <f t="shared" si="20"/>
        <v>1815.1</v>
      </c>
      <c r="K44" s="156">
        <v>11.71</v>
      </c>
      <c r="L44" s="51">
        <f t="shared" si="21"/>
        <v>1839.7</v>
      </c>
      <c r="M44" s="156">
        <v>11.869</v>
      </c>
      <c r="N44" s="51">
        <f t="shared" si="22"/>
        <v>1872.1</v>
      </c>
      <c r="O44" s="156">
        <v>12.077999999999999</v>
      </c>
      <c r="P44" s="144">
        <f t="shared" si="23"/>
        <v>2030.3</v>
      </c>
      <c r="Q44" s="144">
        <f t="shared" si="24"/>
        <v>2491.6999999999998</v>
      </c>
      <c r="R44" s="144">
        <f t="shared" si="24"/>
        <v>2768.6</v>
      </c>
      <c r="S44" s="144">
        <f t="shared" si="24"/>
        <v>3691.5</v>
      </c>
      <c r="T44" s="144">
        <f t="shared" si="24"/>
        <v>3968.3</v>
      </c>
      <c r="U44" s="144">
        <f t="shared" si="27"/>
        <v>2455.4</v>
      </c>
      <c r="V44" s="144">
        <f t="shared" si="27"/>
        <v>2903.5</v>
      </c>
      <c r="W44" s="144">
        <f t="shared" si="27"/>
        <v>2634.6</v>
      </c>
      <c r="X44" s="144">
        <f t="shared" si="27"/>
        <v>3889.2</v>
      </c>
      <c r="Y44" s="144">
        <f t="shared" si="27"/>
        <v>5376.8</v>
      </c>
      <c r="Z44" s="144">
        <f t="shared" si="25"/>
        <v>2994.9</v>
      </c>
      <c r="AA44" s="144">
        <f t="shared" si="25"/>
        <v>3811.7</v>
      </c>
      <c r="AB44" s="144">
        <f t="shared" si="25"/>
        <v>5445.3</v>
      </c>
    </row>
    <row r="45" spans="1:28" x14ac:dyDescent="0.2">
      <c r="A45" s="59" t="s">
        <v>51</v>
      </c>
      <c r="B45" s="57" t="s">
        <v>69</v>
      </c>
      <c r="C45" s="71">
        <v>275</v>
      </c>
      <c r="D45" s="51">
        <f t="shared" si="18"/>
        <v>11173.8</v>
      </c>
      <c r="E45" s="151">
        <v>40.631999999999998</v>
      </c>
      <c r="F45" s="54">
        <f t="shared" si="26"/>
        <v>3274.7</v>
      </c>
      <c r="G45" s="151">
        <v>11.907999999999999</v>
      </c>
      <c r="H45" s="51">
        <f t="shared" si="19"/>
        <v>3179.8</v>
      </c>
      <c r="I45" s="156">
        <v>11.563000000000001</v>
      </c>
      <c r="J45" s="51">
        <f t="shared" si="20"/>
        <v>3220.3</v>
      </c>
      <c r="K45" s="156">
        <v>11.71</v>
      </c>
      <c r="L45" s="51">
        <f t="shared" si="21"/>
        <v>3264</v>
      </c>
      <c r="M45" s="156">
        <v>11.869</v>
      </c>
      <c r="N45" s="51">
        <f t="shared" si="22"/>
        <v>3321.5</v>
      </c>
      <c r="O45" s="156">
        <v>12.077999999999999</v>
      </c>
      <c r="P45" s="144">
        <f t="shared" si="23"/>
        <v>3602.2</v>
      </c>
      <c r="Q45" s="144">
        <f t="shared" si="24"/>
        <v>4420.8</v>
      </c>
      <c r="R45" s="144">
        <f t="shared" si="24"/>
        <v>4912.1000000000004</v>
      </c>
      <c r="S45" s="144">
        <f t="shared" si="24"/>
        <v>6549.4</v>
      </c>
      <c r="T45" s="144">
        <f t="shared" si="24"/>
        <v>7040.6</v>
      </c>
      <c r="U45" s="144">
        <f t="shared" si="27"/>
        <v>4356.3999999999996</v>
      </c>
      <c r="V45" s="144">
        <f t="shared" si="27"/>
        <v>5151.3</v>
      </c>
      <c r="W45" s="144">
        <f t="shared" si="27"/>
        <v>4674.3</v>
      </c>
      <c r="X45" s="144">
        <f t="shared" si="27"/>
        <v>6900.2</v>
      </c>
      <c r="Y45" s="144">
        <f t="shared" si="27"/>
        <v>9539.5</v>
      </c>
      <c r="Z45" s="144">
        <f t="shared" si="25"/>
        <v>5313.5</v>
      </c>
      <c r="AA45" s="144">
        <f t="shared" si="25"/>
        <v>6762.6</v>
      </c>
      <c r="AB45" s="144">
        <f t="shared" si="25"/>
        <v>9660.9</v>
      </c>
    </row>
    <row r="46" spans="1:28" ht="25.5" x14ac:dyDescent="0.2">
      <c r="A46" s="59" t="s">
        <v>52</v>
      </c>
      <c r="B46" s="57" t="s">
        <v>70</v>
      </c>
      <c r="C46" s="58">
        <v>160</v>
      </c>
      <c r="D46" s="51">
        <f t="shared" si="18"/>
        <v>6501.1</v>
      </c>
      <c r="E46" s="151">
        <v>40.631999999999998</v>
      </c>
      <c r="F46" s="54">
        <f t="shared" si="26"/>
        <v>1905.28</v>
      </c>
      <c r="G46" s="151">
        <v>11.907999999999999</v>
      </c>
      <c r="H46" s="51">
        <f t="shared" si="19"/>
        <v>1850.1</v>
      </c>
      <c r="I46" s="156">
        <v>11.563000000000001</v>
      </c>
      <c r="J46" s="51">
        <f t="shared" si="20"/>
        <v>1873.6</v>
      </c>
      <c r="K46" s="156">
        <v>11.71</v>
      </c>
      <c r="L46" s="51">
        <f t="shared" si="21"/>
        <v>1899</v>
      </c>
      <c r="M46" s="156">
        <v>11.869</v>
      </c>
      <c r="N46" s="51">
        <f t="shared" si="22"/>
        <v>1932.5</v>
      </c>
      <c r="O46" s="156">
        <v>12.077999999999999</v>
      </c>
      <c r="P46" s="144">
        <f t="shared" si="23"/>
        <v>2095.8000000000002</v>
      </c>
      <c r="Q46" s="144">
        <f t="shared" ref="Q46:T109" si="28">ROUND($C46*$G46*Q$6,1)</f>
        <v>2572.1</v>
      </c>
      <c r="R46" s="144">
        <f t="shared" si="28"/>
        <v>2857.9</v>
      </c>
      <c r="S46" s="144">
        <f t="shared" si="28"/>
        <v>3810.6</v>
      </c>
      <c r="T46" s="144">
        <f t="shared" si="28"/>
        <v>4096.3999999999996</v>
      </c>
      <c r="U46" s="144">
        <f t="shared" si="27"/>
        <v>2534.6</v>
      </c>
      <c r="V46" s="144">
        <f t="shared" si="27"/>
        <v>2997.1</v>
      </c>
      <c r="W46" s="144">
        <f t="shared" si="27"/>
        <v>2719.6</v>
      </c>
      <c r="X46" s="144">
        <f t="shared" si="27"/>
        <v>4014.7</v>
      </c>
      <c r="Y46" s="144">
        <f t="shared" si="27"/>
        <v>5550.2</v>
      </c>
      <c r="Z46" s="144">
        <f t="shared" ref="Z46:AB109" si="29">ROUND($J46*Z$6,1)</f>
        <v>3091.4</v>
      </c>
      <c r="AA46" s="144">
        <f t="shared" si="29"/>
        <v>3934.6</v>
      </c>
      <c r="AB46" s="144">
        <f t="shared" si="29"/>
        <v>5620.8</v>
      </c>
    </row>
    <row r="47" spans="1:28" x14ac:dyDescent="0.2">
      <c r="A47" s="59" t="s">
        <v>35</v>
      </c>
      <c r="B47" s="57" t="s">
        <v>71</v>
      </c>
      <c r="C47" s="71">
        <v>30</v>
      </c>
      <c r="D47" s="51">
        <f t="shared" si="18"/>
        <v>1219</v>
      </c>
      <c r="E47" s="151">
        <v>40.631999999999998</v>
      </c>
      <c r="F47" s="54">
        <f t="shared" si="26"/>
        <v>357.24</v>
      </c>
      <c r="G47" s="151">
        <v>11.907999999999999</v>
      </c>
      <c r="H47" s="51">
        <f t="shared" si="19"/>
        <v>346.9</v>
      </c>
      <c r="I47" s="156">
        <v>11.563000000000001</v>
      </c>
      <c r="J47" s="51">
        <f t="shared" si="20"/>
        <v>351.3</v>
      </c>
      <c r="K47" s="156">
        <v>11.71</v>
      </c>
      <c r="L47" s="51">
        <f t="shared" si="21"/>
        <v>356.1</v>
      </c>
      <c r="M47" s="156">
        <v>11.869</v>
      </c>
      <c r="N47" s="51">
        <f t="shared" si="22"/>
        <v>362.3</v>
      </c>
      <c r="O47" s="156">
        <v>12.077999999999999</v>
      </c>
      <c r="P47" s="144">
        <f t="shared" si="23"/>
        <v>393</v>
      </c>
      <c r="Q47" s="144">
        <f t="shared" si="28"/>
        <v>482.3</v>
      </c>
      <c r="R47" s="144">
        <f t="shared" si="28"/>
        <v>535.9</v>
      </c>
      <c r="S47" s="144">
        <f t="shared" si="28"/>
        <v>714.5</v>
      </c>
      <c r="T47" s="144">
        <f t="shared" si="28"/>
        <v>768.1</v>
      </c>
      <c r="U47" s="144">
        <f t="shared" si="27"/>
        <v>475.2</v>
      </c>
      <c r="V47" s="144">
        <f t="shared" si="27"/>
        <v>562</v>
      </c>
      <c r="W47" s="144">
        <f t="shared" si="27"/>
        <v>509.9</v>
      </c>
      <c r="X47" s="144">
        <f t="shared" si="27"/>
        <v>752.8</v>
      </c>
      <c r="Y47" s="144">
        <f t="shared" si="27"/>
        <v>1040.7</v>
      </c>
      <c r="Z47" s="144">
        <f t="shared" si="29"/>
        <v>579.6</v>
      </c>
      <c r="AA47" s="144">
        <f t="shared" si="29"/>
        <v>737.7</v>
      </c>
      <c r="AB47" s="144">
        <f t="shared" si="29"/>
        <v>1053.9000000000001</v>
      </c>
    </row>
    <row r="48" spans="1:28" x14ac:dyDescent="0.2">
      <c r="A48" s="59">
        <v>1205</v>
      </c>
      <c r="B48" s="57" t="s">
        <v>72</v>
      </c>
      <c r="C48" s="71">
        <v>100</v>
      </c>
      <c r="D48" s="51">
        <f t="shared" si="18"/>
        <v>4063.2</v>
      </c>
      <c r="E48" s="151">
        <v>40.631999999999998</v>
      </c>
      <c r="F48" s="54">
        <f t="shared" si="26"/>
        <v>1190.8</v>
      </c>
      <c r="G48" s="151">
        <v>11.907999999999999</v>
      </c>
      <c r="H48" s="51">
        <f t="shared" si="19"/>
        <v>1156.3</v>
      </c>
      <c r="I48" s="156">
        <v>11.563000000000001</v>
      </c>
      <c r="J48" s="51">
        <f t="shared" si="20"/>
        <v>1171</v>
      </c>
      <c r="K48" s="156">
        <v>11.71</v>
      </c>
      <c r="L48" s="51">
        <f t="shared" si="21"/>
        <v>1186.9000000000001</v>
      </c>
      <c r="M48" s="156">
        <v>11.869</v>
      </c>
      <c r="N48" s="51">
        <f t="shared" si="22"/>
        <v>1207.8</v>
      </c>
      <c r="O48" s="156">
        <v>12.077999999999999</v>
      </c>
      <c r="P48" s="144">
        <f t="shared" si="23"/>
        <v>1309.9000000000001</v>
      </c>
      <c r="Q48" s="144">
        <f t="shared" si="28"/>
        <v>1607.6</v>
      </c>
      <c r="R48" s="144">
        <f t="shared" si="28"/>
        <v>1786.2</v>
      </c>
      <c r="S48" s="144">
        <f t="shared" si="28"/>
        <v>2381.6</v>
      </c>
      <c r="T48" s="144">
        <f t="shared" si="28"/>
        <v>2560.1999999999998</v>
      </c>
      <c r="U48" s="144">
        <f t="shared" si="27"/>
        <v>1584.1</v>
      </c>
      <c r="V48" s="144">
        <f t="shared" si="27"/>
        <v>1873.2</v>
      </c>
      <c r="W48" s="144">
        <f t="shared" si="27"/>
        <v>1699.8</v>
      </c>
      <c r="X48" s="144">
        <f t="shared" si="27"/>
        <v>2509.1999999999998</v>
      </c>
      <c r="Y48" s="144">
        <f t="shared" si="27"/>
        <v>3468.9</v>
      </c>
      <c r="Z48" s="144">
        <f t="shared" si="29"/>
        <v>1932.2</v>
      </c>
      <c r="AA48" s="144">
        <f t="shared" si="29"/>
        <v>2459.1</v>
      </c>
      <c r="AB48" s="144">
        <f t="shared" si="29"/>
        <v>3513</v>
      </c>
    </row>
    <row r="49" spans="1:28" ht="25.5" x14ac:dyDescent="0.2">
      <c r="A49" s="59">
        <v>1206</v>
      </c>
      <c r="B49" s="57" t="s">
        <v>73</v>
      </c>
      <c r="C49" s="71">
        <v>50</v>
      </c>
      <c r="D49" s="51">
        <f t="shared" si="18"/>
        <v>2031.6</v>
      </c>
      <c r="E49" s="151">
        <v>40.631999999999998</v>
      </c>
      <c r="F49" s="54">
        <f t="shared" si="26"/>
        <v>595.4</v>
      </c>
      <c r="G49" s="151">
        <v>11.907999999999999</v>
      </c>
      <c r="H49" s="51">
        <f t="shared" si="19"/>
        <v>578.20000000000005</v>
      </c>
      <c r="I49" s="156">
        <v>11.563000000000001</v>
      </c>
      <c r="J49" s="51">
        <f t="shared" si="20"/>
        <v>585.5</v>
      </c>
      <c r="K49" s="156">
        <v>11.71</v>
      </c>
      <c r="L49" s="51">
        <f t="shared" si="21"/>
        <v>593.5</v>
      </c>
      <c r="M49" s="156">
        <v>11.869</v>
      </c>
      <c r="N49" s="51">
        <f t="shared" si="22"/>
        <v>603.9</v>
      </c>
      <c r="O49" s="156">
        <v>12.077999999999999</v>
      </c>
      <c r="P49" s="144">
        <f t="shared" si="23"/>
        <v>654.9</v>
      </c>
      <c r="Q49" s="144">
        <f t="shared" si="28"/>
        <v>803.8</v>
      </c>
      <c r="R49" s="144">
        <f t="shared" si="28"/>
        <v>893.1</v>
      </c>
      <c r="S49" s="144">
        <f t="shared" si="28"/>
        <v>1190.8</v>
      </c>
      <c r="T49" s="144">
        <f t="shared" si="28"/>
        <v>1280.0999999999999</v>
      </c>
      <c r="U49" s="144">
        <f t="shared" si="27"/>
        <v>792.1</v>
      </c>
      <c r="V49" s="144">
        <f t="shared" si="27"/>
        <v>936.6</v>
      </c>
      <c r="W49" s="144">
        <f t="shared" si="27"/>
        <v>849.9</v>
      </c>
      <c r="X49" s="144">
        <f t="shared" si="27"/>
        <v>1254.5999999999999</v>
      </c>
      <c r="Y49" s="144">
        <f t="shared" si="27"/>
        <v>1734.5</v>
      </c>
      <c r="Z49" s="144">
        <f t="shared" si="29"/>
        <v>966.1</v>
      </c>
      <c r="AA49" s="144">
        <f t="shared" si="29"/>
        <v>1229.5999999999999</v>
      </c>
      <c r="AB49" s="144">
        <f t="shared" si="29"/>
        <v>1756.5</v>
      </c>
    </row>
    <row r="50" spans="1:28" ht="25.5" x14ac:dyDescent="0.2">
      <c r="A50" s="59">
        <v>1208</v>
      </c>
      <c r="B50" s="57" t="s">
        <v>168</v>
      </c>
      <c r="C50" s="71">
        <v>137</v>
      </c>
      <c r="D50" s="51">
        <f t="shared" si="18"/>
        <v>5566.6</v>
      </c>
      <c r="E50" s="151">
        <v>40.631999999999998</v>
      </c>
      <c r="F50" s="54">
        <f t="shared" si="26"/>
        <v>1631.396</v>
      </c>
      <c r="G50" s="151">
        <v>11.907999999999999</v>
      </c>
      <c r="H50" s="51">
        <f t="shared" si="19"/>
        <v>1584.1</v>
      </c>
      <c r="I50" s="156">
        <v>11.563000000000001</v>
      </c>
      <c r="J50" s="51">
        <f t="shared" si="20"/>
        <v>1604.3</v>
      </c>
      <c r="K50" s="156">
        <v>11.71</v>
      </c>
      <c r="L50" s="51">
        <f t="shared" si="21"/>
        <v>1626.1</v>
      </c>
      <c r="M50" s="156">
        <v>11.869</v>
      </c>
      <c r="N50" s="51">
        <f t="shared" si="22"/>
        <v>1654.7</v>
      </c>
      <c r="O50" s="156">
        <v>12.077999999999999</v>
      </c>
      <c r="P50" s="144">
        <f t="shared" si="23"/>
        <v>1794.5</v>
      </c>
      <c r="Q50" s="144">
        <f t="shared" si="28"/>
        <v>2202.4</v>
      </c>
      <c r="R50" s="144">
        <f t="shared" si="28"/>
        <v>2447.1</v>
      </c>
      <c r="S50" s="144">
        <f t="shared" si="28"/>
        <v>3262.8</v>
      </c>
      <c r="T50" s="144">
        <f t="shared" si="28"/>
        <v>3507.5</v>
      </c>
      <c r="U50" s="144">
        <f t="shared" si="27"/>
        <v>2170.3000000000002</v>
      </c>
      <c r="V50" s="144">
        <f t="shared" si="27"/>
        <v>2566.3000000000002</v>
      </c>
      <c r="W50" s="144">
        <f t="shared" si="27"/>
        <v>2328.6999999999998</v>
      </c>
      <c r="X50" s="144">
        <f t="shared" si="27"/>
        <v>3437.6</v>
      </c>
      <c r="Y50" s="144">
        <f t="shared" si="27"/>
        <v>4752.3999999999996</v>
      </c>
      <c r="Z50" s="144">
        <f t="shared" si="29"/>
        <v>2647.1</v>
      </c>
      <c r="AA50" s="144">
        <f t="shared" si="29"/>
        <v>3369</v>
      </c>
      <c r="AB50" s="144">
        <f t="shared" si="29"/>
        <v>4812.8999999999996</v>
      </c>
    </row>
    <row r="51" spans="1:28" ht="25.5" x14ac:dyDescent="0.2">
      <c r="A51" s="59">
        <v>1209</v>
      </c>
      <c r="B51" s="57" t="s">
        <v>74</v>
      </c>
      <c r="C51" s="58">
        <v>58</v>
      </c>
      <c r="D51" s="51">
        <f t="shared" si="18"/>
        <v>2356.6999999999998</v>
      </c>
      <c r="E51" s="151">
        <v>40.631999999999998</v>
      </c>
      <c r="F51" s="54">
        <f t="shared" si="26"/>
        <v>690.66399999999999</v>
      </c>
      <c r="G51" s="151">
        <v>11.907999999999999</v>
      </c>
      <c r="H51" s="51">
        <f t="shared" si="19"/>
        <v>670.7</v>
      </c>
      <c r="I51" s="156">
        <v>11.563000000000001</v>
      </c>
      <c r="J51" s="51">
        <f t="shared" si="20"/>
        <v>679.2</v>
      </c>
      <c r="K51" s="156">
        <v>11.71</v>
      </c>
      <c r="L51" s="51">
        <f t="shared" si="21"/>
        <v>688.4</v>
      </c>
      <c r="M51" s="156">
        <v>11.869</v>
      </c>
      <c r="N51" s="51">
        <f t="shared" si="22"/>
        <v>700.5</v>
      </c>
      <c r="O51" s="156">
        <v>12.077999999999999</v>
      </c>
      <c r="P51" s="144">
        <f t="shared" si="23"/>
        <v>759.7</v>
      </c>
      <c r="Q51" s="144">
        <f t="shared" si="28"/>
        <v>932.4</v>
      </c>
      <c r="R51" s="144">
        <f t="shared" si="28"/>
        <v>1036</v>
      </c>
      <c r="S51" s="144">
        <f t="shared" si="28"/>
        <v>1381.3</v>
      </c>
      <c r="T51" s="144">
        <f t="shared" si="28"/>
        <v>1484.9</v>
      </c>
      <c r="U51" s="144">
        <f t="shared" si="27"/>
        <v>918.8</v>
      </c>
      <c r="V51" s="144">
        <f t="shared" si="27"/>
        <v>1086.5</v>
      </c>
      <c r="W51" s="144">
        <f t="shared" si="27"/>
        <v>985.9</v>
      </c>
      <c r="X51" s="144">
        <f t="shared" si="27"/>
        <v>1455.3</v>
      </c>
      <c r="Y51" s="144">
        <f t="shared" si="27"/>
        <v>2012</v>
      </c>
      <c r="Z51" s="144">
        <f t="shared" si="29"/>
        <v>1120.7</v>
      </c>
      <c r="AA51" s="144">
        <f t="shared" si="29"/>
        <v>1426.3</v>
      </c>
      <c r="AB51" s="144">
        <f t="shared" si="29"/>
        <v>2037.6</v>
      </c>
    </row>
    <row r="52" spans="1:28" ht="25.5" x14ac:dyDescent="0.2">
      <c r="A52" s="59">
        <v>1210</v>
      </c>
      <c r="B52" s="57" t="s">
        <v>75</v>
      </c>
      <c r="C52" s="71">
        <v>50</v>
      </c>
      <c r="D52" s="51">
        <f t="shared" si="18"/>
        <v>2031.6</v>
      </c>
      <c r="E52" s="151">
        <v>40.631999999999998</v>
      </c>
      <c r="F52" s="54">
        <f t="shared" si="26"/>
        <v>595.4</v>
      </c>
      <c r="G52" s="151">
        <v>11.907999999999999</v>
      </c>
      <c r="H52" s="51">
        <f t="shared" si="19"/>
        <v>578.20000000000005</v>
      </c>
      <c r="I52" s="156">
        <v>11.563000000000001</v>
      </c>
      <c r="J52" s="51">
        <f t="shared" si="20"/>
        <v>585.5</v>
      </c>
      <c r="K52" s="156">
        <v>11.71</v>
      </c>
      <c r="L52" s="51">
        <f t="shared" si="21"/>
        <v>593.5</v>
      </c>
      <c r="M52" s="156">
        <v>11.869</v>
      </c>
      <c r="N52" s="51">
        <f t="shared" si="22"/>
        <v>603.9</v>
      </c>
      <c r="O52" s="156">
        <v>12.077999999999999</v>
      </c>
      <c r="P52" s="144">
        <f t="shared" si="23"/>
        <v>654.9</v>
      </c>
      <c r="Q52" s="144">
        <f t="shared" si="28"/>
        <v>803.8</v>
      </c>
      <c r="R52" s="144">
        <f t="shared" si="28"/>
        <v>893.1</v>
      </c>
      <c r="S52" s="144">
        <f t="shared" si="28"/>
        <v>1190.8</v>
      </c>
      <c r="T52" s="144">
        <f t="shared" si="28"/>
        <v>1280.0999999999999</v>
      </c>
      <c r="U52" s="144">
        <f t="shared" si="27"/>
        <v>792.1</v>
      </c>
      <c r="V52" s="144">
        <f t="shared" si="27"/>
        <v>936.6</v>
      </c>
      <c r="W52" s="144">
        <f t="shared" si="27"/>
        <v>849.9</v>
      </c>
      <c r="X52" s="144">
        <f t="shared" si="27"/>
        <v>1254.5999999999999</v>
      </c>
      <c r="Y52" s="144">
        <f t="shared" si="27"/>
        <v>1734.5</v>
      </c>
      <c r="Z52" s="144">
        <f t="shared" si="29"/>
        <v>966.1</v>
      </c>
      <c r="AA52" s="144">
        <f t="shared" si="29"/>
        <v>1229.5999999999999</v>
      </c>
      <c r="AB52" s="144">
        <f t="shared" si="29"/>
        <v>1756.5</v>
      </c>
    </row>
    <row r="53" spans="1:28" x14ac:dyDescent="0.2">
      <c r="A53" s="59">
        <v>1213</v>
      </c>
      <c r="B53" s="57" t="s">
        <v>76</v>
      </c>
      <c r="C53" s="71">
        <v>50</v>
      </c>
      <c r="D53" s="51">
        <f t="shared" si="18"/>
        <v>2031.6</v>
      </c>
      <c r="E53" s="151">
        <v>40.631999999999998</v>
      </c>
      <c r="F53" s="54">
        <f t="shared" si="26"/>
        <v>595.4</v>
      </c>
      <c r="G53" s="151">
        <v>11.907999999999999</v>
      </c>
      <c r="H53" s="51">
        <f t="shared" si="19"/>
        <v>578.20000000000005</v>
      </c>
      <c r="I53" s="156">
        <v>11.563000000000001</v>
      </c>
      <c r="J53" s="51">
        <f t="shared" si="20"/>
        <v>585.5</v>
      </c>
      <c r="K53" s="156">
        <v>11.71</v>
      </c>
      <c r="L53" s="51">
        <f t="shared" si="21"/>
        <v>593.5</v>
      </c>
      <c r="M53" s="156">
        <v>11.869</v>
      </c>
      <c r="N53" s="51">
        <f t="shared" si="22"/>
        <v>603.9</v>
      </c>
      <c r="O53" s="156">
        <v>12.077999999999999</v>
      </c>
      <c r="P53" s="144">
        <f t="shared" si="23"/>
        <v>654.9</v>
      </c>
      <c r="Q53" s="144">
        <f t="shared" si="28"/>
        <v>803.8</v>
      </c>
      <c r="R53" s="144">
        <f t="shared" si="28"/>
        <v>893.1</v>
      </c>
      <c r="S53" s="144">
        <f t="shared" si="28"/>
        <v>1190.8</v>
      </c>
      <c r="T53" s="144">
        <f t="shared" si="28"/>
        <v>1280.0999999999999</v>
      </c>
      <c r="U53" s="144">
        <f t="shared" si="27"/>
        <v>792.1</v>
      </c>
      <c r="V53" s="144">
        <f t="shared" si="27"/>
        <v>936.6</v>
      </c>
      <c r="W53" s="144">
        <f t="shared" si="27"/>
        <v>849.9</v>
      </c>
      <c r="X53" s="144">
        <f t="shared" si="27"/>
        <v>1254.5999999999999</v>
      </c>
      <c r="Y53" s="144">
        <f t="shared" si="27"/>
        <v>1734.5</v>
      </c>
      <c r="Z53" s="144">
        <f t="shared" si="29"/>
        <v>966.1</v>
      </c>
      <c r="AA53" s="144">
        <f t="shared" si="29"/>
        <v>1229.5999999999999</v>
      </c>
      <c r="AB53" s="144">
        <f t="shared" si="29"/>
        <v>1756.5</v>
      </c>
    </row>
    <row r="54" spans="1:28" x14ac:dyDescent="0.2">
      <c r="A54" s="59">
        <v>1218</v>
      </c>
      <c r="B54" s="57" t="s">
        <v>77</v>
      </c>
      <c r="C54" s="58">
        <v>25</v>
      </c>
      <c r="D54" s="51">
        <f t="shared" si="18"/>
        <v>1015.8</v>
      </c>
      <c r="E54" s="151">
        <v>40.631999999999998</v>
      </c>
      <c r="F54" s="54">
        <f t="shared" si="26"/>
        <v>297.7</v>
      </c>
      <c r="G54" s="151">
        <v>11.907999999999999</v>
      </c>
      <c r="H54" s="51">
        <f t="shared" si="19"/>
        <v>289.10000000000002</v>
      </c>
      <c r="I54" s="156">
        <v>11.563000000000001</v>
      </c>
      <c r="J54" s="51">
        <f t="shared" si="20"/>
        <v>292.8</v>
      </c>
      <c r="K54" s="156">
        <v>11.71</v>
      </c>
      <c r="L54" s="51">
        <f t="shared" si="21"/>
        <v>296.7</v>
      </c>
      <c r="M54" s="156">
        <v>11.869</v>
      </c>
      <c r="N54" s="51">
        <f t="shared" si="22"/>
        <v>302</v>
      </c>
      <c r="O54" s="156">
        <v>12.077999999999999</v>
      </c>
      <c r="P54" s="144">
        <f t="shared" si="23"/>
        <v>327.5</v>
      </c>
      <c r="Q54" s="144">
        <f t="shared" si="28"/>
        <v>401.9</v>
      </c>
      <c r="R54" s="144">
        <f t="shared" si="28"/>
        <v>446.6</v>
      </c>
      <c r="S54" s="144">
        <f t="shared" si="28"/>
        <v>595.4</v>
      </c>
      <c r="T54" s="144">
        <f t="shared" si="28"/>
        <v>640.1</v>
      </c>
      <c r="U54" s="144">
        <f t="shared" si="27"/>
        <v>396</v>
      </c>
      <c r="V54" s="144">
        <f t="shared" si="27"/>
        <v>468.3</v>
      </c>
      <c r="W54" s="144">
        <f t="shared" si="27"/>
        <v>424.9</v>
      </c>
      <c r="X54" s="144">
        <f t="shared" si="27"/>
        <v>627.29999999999995</v>
      </c>
      <c r="Y54" s="144">
        <f t="shared" si="27"/>
        <v>867.2</v>
      </c>
      <c r="Z54" s="144">
        <f t="shared" si="29"/>
        <v>483.1</v>
      </c>
      <c r="AA54" s="144">
        <f t="shared" si="29"/>
        <v>614.9</v>
      </c>
      <c r="AB54" s="144">
        <f t="shared" si="29"/>
        <v>878.4</v>
      </c>
    </row>
    <row r="55" spans="1:28" x14ac:dyDescent="0.2">
      <c r="A55" s="59">
        <v>1219</v>
      </c>
      <c r="B55" s="57" t="s">
        <v>78</v>
      </c>
      <c r="C55" s="71">
        <v>15</v>
      </c>
      <c r="D55" s="51">
        <f t="shared" si="18"/>
        <v>609.5</v>
      </c>
      <c r="E55" s="151">
        <v>40.631999999999998</v>
      </c>
      <c r="F55" s="54">
        <f t="shared" si="26"/>
        <v>178.62</v>
      </c>
      <c r="G55" s="151">
        <v>11.907999999999999</v>
      </c>
      <c r="H55" s="51">
        <f t="shared" si="19"/>
        <v>173.4</v>
      </c>
      <c r="I55" s="156">
        <v>11.563000000000001</v>
      </c>
      <c r="J55" s="51">
        <f t="shared" si="20"/>
        <v>175.7</v>
      </c>
      <c r="K55" s="156">
        <v>11.71</v>
      </c>
      <c r="L55" s="51">
        <f t="shared" si="21"/>
        <v>178</v>
      </c>
      <c r="M55" s="156">
        <v>11.869</v>
      </c>
      <c r="N55" s="51">
        <f t="shared" si="22"/>
        <v>181.2</v>
      </c>
      <c r="O55" s="156">
        <v>12.077999999999999</v>
      </c>
      <c r="P55" s="144">
        <f t="shared" si="23"/>
        <v>196.5</v>
      </c>
      <c r="Q55" s="144">
        <f t="shared" si="28"/>
        <v>241.1</v>
      </c>
      <c r="R55" s="144">
        <f t="shared" si="28"/>
        <v>267.89999999999998</v>
      </c>
      <c r="S55" s="144">
        <f t="shared" si="28"/>
        <v>357.2</v>
      </c>
      <c r="T55" s="144">
        <f t="shared" si="28"/>
        <v>384</v>
      </c>
      <c r="U55" s="144">
        <f t="shared" si="27"/>
        <v>237.6</v>
      </c>
      <c r="V55" s="144">
        <f t="shared" si="27"/>
        <v>281</v>
      </c>
      <c r="W55" s="144">
        <f t="shared" si="27"/>
        <v>255</v>
      </c>
      <c r="X55" s="144">
        <f t="shared" si="27"/>
        <v>376.4</v>
      </c>
      <c r="Y55" s="144">
        <f t="shared" si="27"/>
        <v>520.29999999999995</v>
      </c>
      <c r="Z55" s="144">
        <f t="shared" si="29"/>
        <v>289.89999999999998</v>
      </c>
      <c r="AA55" s="144">
        <f t="shared" si="29"/>
        <v>369</v>
      </c>
      <c r="AB55" s="144">
        <f t="shared" si="29"/>
        <v>527.1</v>
      </c>
    </row>
    <row r="56" spans="1:28" x14ac:dyDescent="0.2">
      <c r="A56" s="59">
        <v>1372</v>
      </c>
      <c r="B56" s="57" t="s">
        <v>79</v>
      </c>
      <c r="C56" s="58">
        <v>540</v>
      </c>
      <c r="D56" s="51">
        <f t="shared" si="18"/>
        <v>21941.3</v>
      </c>
      <c r="E56" s="151">
        <v>40.631999999999998</v>
      </c>
      <c r="F56" s="54">
        <f t="shared" si="26"/>
        <v>6430.32</v>
      </c>
      <c r="G56" s="151">
        <v>11.907999999999999</v>
      </c>
      <c r="H56" s="51">
        <f t="shared" si="19"/>
        <v>6244</v>
      </c>
      <c r="I56" s="156">
        <v>11.563000000000001</v>
      </c>
      <c r="J56" s="51">
        <f t="shared" si="20"/>
        <v>6323.4</v>
      </c>
      <c r="K56" s="156">
        <v>11.71</v>
      </c>
      <c r="L56" s="51">
        <f t="shared" si="21"/>
        <v>6409.3</v>
      </c>
      <c r="M56" s="156">
        <v>11.869</v>
      </c>
      <c r="N56" s="51">
        <f t="shared" si="22"/>
        <v>6522.1</v>
      </c>
      <c r="O56" s="156">
        <v>12.077999999999999</v>
      </c>
      <c r="P56" s="144">
        <f t="shared" si="23"/>
        <v>7073.4</v>
      </c>
      <c r="Q56" s="144">
        <f t="shared" si="28"/>
        <v>8680.9</v>
      </c>
      <c r="R56" s="144">
        <f t="shared" si="28"/>
        <v>9645.5</v>
      </c>
      <c r="S56" s="144">
        <f t="shared" si="28"/>
        <v>12860.6</v>
      </c>
      <c r="T56" s="144">
        <f t="shared" si="28"/>
        <v>13825.2</v>
      </c>
      <c r="U56" s="144">
        <f t="shared" si="27"/>
        <v>8554.2999999999993</v>
      </c>
      <c r="V56" s="144">
        <f t="shared" si="27"/>
        <v>10115.299999999999</v>
      </c>
      <c r="W56" s="144">
        <f t="shared" si="27"/>
        <v>9178.7000000000007</v>
      </c>
      <c r="X56" s="144">
        <f t="shared" si="27"/>
        <v>13549.5</v>
      </c>
      <c r="Y56" s="144">
        <f t="shared" si="27"/>
        <v>18732.099999999999</v>
      </c>
      <c r="Z56" s="144">
        <f t="shared" si="29"/>
        <v>10433.6</v>
      </c>
      <c r="AA56" s="144">
        <f t="shared" si="29"/>
        <v>13279.1</v>
      </c>
      <c r="AB56" s="144">
        <f t="shared" si="29"/>
        <v>18970.2</v>
      </c>
    </row>
    <row r="57" spans="1:28" ht="25.5" x14ac:dyDescent="0.2">
      <c r="A57" s="59">
        <v>1376</v>
      </c>
      <c r="B57" s="57" t="s">
        <v>80</v>
      </c>
      <c r="C57" s="58">
        <v>594</v>
      </c>
      <c r="D57" s="51">
        <f t="shared" si="18"/>
        <v>24135.4</v>
      </c>
      <c r="E57" s="151">
        <v>40.631999999999998</v>
      </c>
      <c r="F57" s="54">
        <f t="shared" si="26"/>
        <v>7073.3519999999999</v>
      </c>
      <c r="G57" s="151">
        <v>11.907999999999999</v>
      </c>
      <c r="H57" s="51">
        <f t="shared" si="19"/>
        <v>6868.4</v>
      </c>
      <c r="I57" s="156">
        <v>11.563000000000001</v>
      </c>
      <c r="J57" s="51">
        <f t="shared" si="20"/>
        <v>6955.7</v>
      </c>
      <c r="K57" s="156">
        <v>11.71</v>
      </c>
      <c r="L57" s="51">
        <f t="shared" si="21"/>
        <v>7050.2</v>
      </c>
      <c r="M57" s="156">
        <v>11.869</v>
      </c>
      <c r="N57" s="51">
        <f t="shared" si="22"/>
        <v>7174.3</v>
      </c>
      <c r="O57" s="156">
        <v>12.077999999999999</v>
      </c>
      <c r="P57" s="144">
        <f t="shared" si="23"/>
        <v>7780.7</v>
      </c>
      <c r="Q57" s="144">
        <f t="shared" si="28"/>
        <v>9549</v>
      </c>
      <c r="R57" s="144">
        <f t="shared" si="28"/>
        <v>10610</v>
      </c>
      <c r="S57" s="144">
        <f t="shared" si="28"/>
        <v>14146.7</v>
      </c>
      <c r="T57" s="144">
        <f t="shared" si="28"/>
        <v>15207.7</v>
      </c>
      <c r="U57" s="144">
        <f t="shared" si="27"/>
        <v>9409.7000000000007</v>
      </c>
      <c r="V57" s="144">
        <f t="shared" si="27"/>
        <v>11126.8</v>
      </c>
      <c r="W57" s="144">
        <f t="shared" si="27"/>
        <v>10096.6</v>
      </c>
      <c r="X57" s="144">
        <f t="shared" si="27"/>
        <v>14904.5</v>
      </c>
      <c r="Y57" s="144">
        <f t="shared" si="27"/>
        <v>20605.3</v>
      </c>
      <c r="Z57" s="144">
        <f t="shared" si="29"/>
        <v>11476.9</v>
      </c>
      <c r="AA57" s="144">
        <f t="shared" si="29"/>
        <v>14607</v>
      </c>
      <c r="AB57" s="144">
        <f t="shared" si="29"/>
        <v>20867.099999999999</v>
      </c>
    </row>
    <row r="58" spans="1:28" x14ac:dyDescent="0.2">
      <c r="A58" s="59">
        <v>1385</v>
      </c>
      <c r="B58" s="57" t="s">
        <v>81</v>
      </c>
      <c r="C58" s="58">
        <v>255</v>
      </c>
      <c r="D58" s="51">
        <f t="shared" si="18"/>
        <v>10361.200000000001</v>
      </c>
      <c r="E58" s="151">
        <v>40.631999999999998</v>
      </c>
      <c r="F58" s="54">
        <f t="shared" si="26"/>
        <v>3036.54</v>
      </c>
      <c r="G58" s="151">
        <v>11.907999999999999</v>
      </c>
      <c r="H58" s="51">
        <f t="shared" si="19"/>
        <v>2948.6</v>
      </c>
      <c r="I58" s="156">
        <v>11.563000000000001</v>
      </c>
      <c r="J58" s="51">
        <f t="shared" si="20"/>
        <v>2986.1</v>
      </c>
      <c r="K58" s="156">
        <v>11.71</v>
      </c>
      <c r="L58" s="51">
        <f t="shared" si="21"/>
        <v>3026.6</v>
      </c>
      <c r="M58" s="156">
        <v>11.869</v>
      </c>
      <c r="N58" s="51">
        <f t="shared" si="22"/>
        <v>3079.9</v>
      </c>
      <c r="O58" s="156">
        <v>12.077999999999999</v>
      </c>
      <c r="P58" s="144">
        <f t="shared" si="23"/>
        <v>3340.2</v>
      </c>
      <c r="Q58" s="144">
        <f t="shared" si="28"/>
        <v>4099.3</v>
      </c>
      <c r="R58" s="144">
        <f t="shared" si="28"/>
        <v>4554.8</v>
      </c>
      <c r="S58" s="144">
        <f t="shared" si="28"/>
        <v>6073.1</v>
      </c>
      <c r="T58" s="144">
        <f t="shared" si="28"/>
        <v>6528.6</v>
      </c>
      <c r="U58" s="144">
        <f t="shared" si="27"/>
        <v>4039.5</v>
      </c>
      <c r="V58" s="144">
        <f t="shared" si="27"/>
        <v>4776.7</v>
      </c>
      <c r="W58" s="144">
        <f t="shared" si="27"/>
        <v>4334.3999999999996</v>
      </c>
      <c r="X58" s="144">
        <f t="shared" si="27"/>
        <v>6398.4</v>
      </c>
      <c r="Y58" s="144">
        <f t="shared" si="27"/>
        <v>8845.7000000000007</v>
      </c>
      <c r="Z58" s="144">
        <f t="shared" si="29"/>
        <v>4927.1000000000004</v>
      </c>
      <c r="AA58" s="144">
        <f t="shared" si="29"/>
        <v>6270.8</v>
      </c>
      <c r="AB58" s="144">
        <f t="shared" si="29"/>
        <v>8958.2999999999993</v>
      </c>
    </row>
    <row r="59" spans="1:28" x14ac:dyDescent="0.2">
      <c r="A59" s="59">
        <v>1387</v>
      </c>
      <c r="B59" s="57" t="s">
        <v>82</v>
      </c>
      <c r="C59" s="71">
        <v>300</v>
      </c>
      <c r="D59" s="51">
        <f t="shared" si="18"/>
        <v>12189.6</v>
      </c>
      <c r="E59" s="151">
        <v>40.631999999999998</v>
      </c>
      <c r="F59" s="54">
        <f t="shared" si="26"/>
        <v>3572.3999999999996</v>
      </c>
      <c r="G59" s="151">
        <v>11.907999999999999</v>
      </c>
      <c r="H59" s="51">
        <f t="shared" si="19"/>
        <v>3468.9</v>
      </c>
      <c r="I59" s="156">
        <v>11.563000000000001</v>
      </c>
      <c r="J59" s="51">
        <f t="shared" si="20"/>
        <v>3513</v>
      </c>
      <c r="K59" s="156">
        <v>11.71</v>
      </c>
      <c r="L59" s="51">
        <f t="shared" si="21"/>
        <v>3560.7</v>
      </c>
      <c r="M59" s="156">
        <v>11.869</v>
      </c>
      <c r="N59" s="51">
        <f t="shared" si="22"/>
        <v>3623.4</v>
      </c>
      <c r="O59" s="156">
        <v>12.077999999999999</v>
      </c>
      <c r="P59" s="144">
        <f t="shared" si="23"/>
        <v>3929.6</v>
      </c>
      <c r="Q59" s="144">
        <f t="shared" si="28"/>
        <v>4822.7</v>
      </c>
      <c r="R59" s="144">
        <f t="shared" si="28"/>
        <v>5358.6</v>
      </c>
      <c r="S59" s="144">
        <f t="shared" si="28"/>
        <v>7144.8</v>
      </c>
      <c r="T59" s="144">
        <f t="shared" si="28"/>
        <v>7680.7</v>
      </c>
      <c r="U59" s="144">
        <f t="shared" si="27"/>
        <v>4752.3999999999996</v>
      </c>
      <c r="V59" s="144">
        <f t="shared" si="27"/>
        <v>5619.6</v>
      </c>
      <c r="W59" s="144">
        <f t="shared" si="27"/>
        <v>5099.3</v>
      </c>
      <c r="X59" s="144">
        <f t="shared" si="27"/>
        <v>7527.5</v>
      </c>
      <c r="Y59" s="144">
        <f t="shared" si="27"/>
        <v>10406.700000000001</v>
      </c>
      <c r="Z59" s="144">
        <f t="shared" si="29"/>
        <v>5796.5</v>
      </c>
      <c r="AA59" s="144">
        <f t="shared" si="29"/>
        <v>7377.3</v>
      </c>
      <c r="AB59" s="144">
        <f t="shared" si="29"/>
        <v>10539</v>
      </c>
    </row>
    <row r="60" spans="1:28" x14ac:dyDescent="0.2">
      <c r="A60" s="59">
        <v>1388</v>
      </c>
      <c r="B60" s="57" t="s">
        <v>83</v>
      </c>
      <c r="C60" s="71">
        <v>444</v>
      </c>
      <c r="D60" s="51">
        <f t="shared" si="18"/>
        <v>18040.599999999999</v>
      </c>
      <c r="E60" s="151">
        <v>40.631999999999998</v>
      </c>
      <c r="F60" s="54">
        <f t="shared" si="26"/>
        <v>5287.152</v>
      </c>
      <c r="G60" s="151">
        <v>11.907999999999999</v>
      </c>
      <c r="H60" s="51">
        <f t="shared" si="19"/>
        <v>5134</v>
      </c>
      <c r="I60" s="156">
        <v>11.563000000000001</v>
      </c>
      <c r="J60" s="51">
        <f t="shared" si="20"/>
        <v>5199.2</v>
      </c>
      <c r="K60" s="156">
        <v>11.71</v>
      </c>
      <c r="L60" s="51">
        <f t="shared" si="21"/>
        <v>5269.8</v>
      </c>
      <c r="M60" s="156">
        <v>11.869</v>
      </c>
      <c r="N60" s="51">
        <f t="shared" si="22"/>
        <v>5362.6</v>
      </c>
      <c r="O60" s="156">
        <v>12.077999999999999</v>
      </c>
      <c r="P60" s="144">
        <f t="shared" si="23"/>
        <v>5815.9</v>
      </c>
      <c r="Q60" s="144">
        <f t="shared" si="28"/>
        <v>7137.7</v>
      </c>
      <c r="R60" s="144">
        <f t="shared" si="28"/>
        <v>7930.7</v>
      </c>
      <c r="S60" s="144">
        <f t="shared" si="28"/>
        <v>10574.3</v>
      </c>
      <c r="T60" s="144">
        <f t="shared" si="28"/>
        <v>11367.4</v>
      </c>
      <c r="U60" s="144">
        <f t="shared" si="27"/>
        <v>7033.5</v>
      </c>
      <c r="V60" s="144">
        <f t="shared" si="27"/>
        <v>8317</v>
      </c>
      <c r="W60" s="144">
        <f t="shared" si="27"/>
        <v>7546.9</v>
      </c>
      <c r="X60" s="144">
        <f t="shared" si="27"/>
        <v>11140.7</v>
      </c>
      <c r="Y60" s="144">
        <f t="shared" si="27"/>
        <v>15401.9</v>
      </c>
      <c r="Z60" s="144">
        <f t="shared" si="29"/>
        <v>8578.7000000000007</v>
      </c>
      <c r="AA60" s="144">
        <f t="shared" si="29"/>
        <v>10918.3</v>
      </c>
      <c r="AB60" s="144">
        <f t="shared" si="29"/>
        <v>15597.6</v>
      </c>
    </row>
    <row r="61" spans="1:28" x14ac:dyDescent="0.2">
      <c r="A61" s="59">
        <v>1389</v>
      </c>
      <c r="B61" s="57" t="s">
        <v>84</v>
      </c>
      <c r="C61" s="58">
        <v>264</v>
      </c>
      <c r="D61" s="51">
        <f t="shared" si="18"/>
        <v>10726.8</v>
      </c>
      <c r="E61" s="151">
        <v>40.631999999999998</v>
      </c>
      <c r="F61" s="54">
        <f t="shared" si="26"/>
        <v>3143.712</v>
      </c>
      <c r="G61" s="151">
        <v>11.907999999999999</v>
      </c>
      <c r="H61" s="51">
        <f t="shared" si="19"/>
        <v>3052.6</v>
      </c>
      <c r="I61" s="156">
        <v>11.563000000000001</v>
      </c>
      <c r="J61" s="51">
        <f t="shared" si="20"/>
        <v>3091.4</v>
      </c>
      <c r="K61" s="156">
        <v>11.71</v>
      </c>
      <c r="L61" s="51">
        <f t="shared" si="21"/>
        <v>3133.4</v>
      </c>
      <c r="M61" s="156">
        <v>11.869</v>
      </c>
      <c r="N61" s="51">
        <f t="shared" si="22"/>
        <v>3188.6</v>
      </c>
      <c r="O61" s="156">
        <v>12.077999999999999</v>
      </c>
      <c r="P61" s="144">
        <f t="shared" si="23"/>
        <v>3458.1</v>
      </c>
      <c r="Q61" s="144">
        <f t="shared" si="28"/>
        <v>4244</v>
      </c>
      <c r="R61" s="144">
        <f t="shared" si="28"/>
        <v>4715.6000000000004</v>
      </c>
      <c r="S61" s="144">
        <f t="shared" si="28"/>
        <v>6287.4</v>
      </c>
      <c r="T61" s="144">
        <f t="shared" si="28"/>
        <v>6759</v>
      </c>
      <c r="U61" s="144">
        <f t="shared" si="27"/>
        <v>4182.1000000000004</v>
      </c>
      <c r="V61" s="144">
        <f t="shared" si="27"/>
        <v>4945.3</v>
      </c>
      <c r="W61" s="144">
        <f t="shared" si="27"/>
        <v>4487.3999999999996</v>
      </c>
      <c r="X61" s="144">
        <f t="shared" si="27"/>
        <v>6624.2</v>
      </c>
      <c r="Y61" s="144">
        <f t="shared" si="27"/>
        <v>9157.9</v>
      </c>
      <c r="Z61" s="144">
        <f t="shared" si="29"/>
        <v>5100.8</v>
      </c>
      <c r="AA61" s="144">
        <f t="shared" si="29"/>
        <v>6491.9</v>
      </c>
      <c r="AB61" s="144">
        <f t="shared" si="29"/>
        <v>9274.2000000000007</v>
      </c>
    </row>
    <row r="62" spans="1:28" x14ac:dyDescent="0.2">
      <c r="A62" s="59">
        <v>1390</v>
      </c>
      <c r="B62" s="57" t="s">
        <v>85</v>
      </c>
      <c r="C62" s="58">
        <v>321</v>
      </c>
      <c r="D62" s="51">
        <f t="shared" ref="D62:D93" si="30">ROUND(E62*C62,1)</f>
        <v>13042.9</v>
      </c>
      <c r="E62" s="151">
        <v>40.631999999999998</v>
      </c>
      <c r="F62" s="54">
        <f t="shared" si="26"/>
        <v>3822.4679999999998</v>
      </c>
      <c r="G62" s="151">
        <v>11.907999999999999</v>
      </c>
      <c r="H62" s="51">
        <f t="shared" ref="H62:H93" si="31">ROUND(C62*I62,1)</f>
        <v>3711.7</v>
      </c>
      <c r="I62" s="156">
        <v>11.563000000000001</v>
      </c>
      <c r="J62" s="51">
        <f t="shared" ref="J62:J93" si="32">ROUND(K62*C62,1)</f>
        <v>3758.9</v>
      </c>
      <c r="K62" s="156">
        <v>11.71</v>
      </c>
      <c r="L62" s="51">
        <f t="shared" ref="L62:L93" si="33">ROUND(C62*M62,1)</f>
        <v>3809.9</v>
      </c>
      <c r="M62" s="156">
        <v>11.869</v>
      </c>
      <c r="N62" s="51">
        <f t="shared" ref="N62:N93" si="34">ROUND(O62*C62,1)</f>
        <v>3877</v>
      </c>
      <c r="O62" s="156">
        <v>12.077999999999999</v>
      </c>
      <c r="P62" s="144">
        <f t="shared" si="23"/>
        <v>4204.7</v>
      </c>
      <c r="Q62" s="144">
        <f t="shared" si="28"/>
        <v>5160.3</v>
      </c>
      <c r="R62" s="144">
        <f t="shared" si="28"/>
        <v>5733.7</v>
      </c>
      <c r="S62" s="144">
        <f t="shared" si="28"/>
        <v>7644.9</v>
      </c>
      <c r="T62" s="144">
        <f t="shared" si="28"/>
        <v>8218.2999999999993</v>
      </c>
      <c r="U62" s="144">
        <f t="shared" si="27"/>
        <v>5085.1000000000004</v>
      </c>
      <c r="V62" s="144">
        <f t="shared" si="27"/>
        <v>6013</v>
      </c>
      <c r="W62" s="144">
        <f t="shared" si="27"/>
        <v>5456.2</v>
      </c>
      <c r="X62" s="144">
        <f t="shared" si="27"/>
        <v>8054.4</v>
      </c>
      <c r="Y62" s="144">
        <f t="shared" si="27"/>
        <v>11135.2</v>
      </c>
      <c r="Z62" s="144">
        <f t="shared" si="29"/>
        <v>6202.2</v>
      </c>
      <c r="AA62" s="144">
        <f t="shared" si="29"/>
        <v>7893.7</v>
      </c>
      <c r="AB62" s="144">
        <f t="shared" si="29"/>
        <v>11276.7</v>
      </c>
    </row>
    <row r="63" spans="1:28" x14ac:dyDescent="0.2">
      <c r="A63" s="59">
        <v>1393</v>
      </c>
      <c r="B63" s="57" t="s">
        <v>86</v>
      </c>
      <c r="C63" s="58">
        <v>168</v>
      </c>
      <c r="D63" s="51">
        <f t="shared" si="30"/>
        <v>6826.2</v>
      </c>
      <c r="E63" s="151">
        <v>40.631999999999998</v>
      </c>
      <c r="F63" s="54">
        <f t="shared" si="26"/>
        <v>2000.5439999999999</v>
      </c>
      <c r="G63" s="151">
        <v>11.907999999999999</v>
      </c>
      <c r="H63" s="51">
        <f t="shared" si="31"/>
        <v>1942.6</v>
      </c>
      <c r="I63" s="156">
        <v>11.563000000000001</v>
      </c>
      <c r="J63" s="51">
        <f t="shared" si="32"/>
        <v>1967.3</v>
      </c>
      <c r="K63" s="156">
        <v>11.71</v>
      </c>
      <c r="L63" s="51">
        <f t="shared" si="33"/>
        <v>1994</v>
      </c>
      <c r="M63" s="156">
        <v>11.869</v>
      </c>
      <c r="N63" s="51">
        <f t="shared" si="34"/>
        <v>2029.1</v>
      </c>
      <c r="O63" s="156">
        <v>12.077999999999999</v>
      </c>
      <c r="P63" s="144">
        <f t="shared" si="23"/>
        <v>2200.6</v>
      </c>
      <c r="Q63" s="144">
        <f t="shared" si="28"/>
        <v>2700.7</v>
      </c>
      <c r="R63" s="144">
        <f t="shared" si="28"/>
        <v>3000.8</v>
      </c>
      <c r="S63" s="144">
        <f t="shared" si="28"/>
        <v>4001.1</v>
      </c>
      <c r="T63" s="144">
        <f t="shared" si="28"/>
        <v>4301.2</v>
      </c>
      <c r="U63" s="144">
        <f t="shared" ref="U63:Y94" si="35">ROUND($C63*$I63*U$6,1)</f>
        <v>2661.3</v>
      </c>
      <c r="V63" s="144">
        <f t="shared" si="35"/>
        <v>3147</v>
      </c>
      <c r="W63" s="144">
        <f t="shared" si="35"/>
        <v>2855.6</v>
      </c>
      <c r="X63" s="144">
        <f t="shared" si="35"/>
        <v>4215.3999999999996</v>
      </c>
      <c r="Y63" s="144">
        <f t="shared" si="35"/>
        <v>5827.8</v>
      </c>
      <c r="Z63" s="144">
        <f t="shared" si="29"/>
        <v>3246</v>
      </c>
      <c r="AA63" s="144">
        <f t="shared" si="29"/>
        <v>4131.3</v>
      </c>
      <c r="AB63" s="144">
        <f t="shared" si="29"/>
        <v>5901.9</v>
      </c>
    </row>
    <row r="64" spans="1:28" x14ac:dyDescent="0.2">
      <c r="A64" s="59">
        <v>1396</v>
      </c>
      <c r="B64" s="57" t="s">
        <v>87</v>
      </c>
      <c r="C64" s="71">
        <v>264</v>
      </c>
      <c r="D64" s="51">
        <f t="shared" si="30"/>
        <v>10726.8</v>
      </c>
      <c r="E64" s="151">
        <v>40.631999999999998</v>
      </c>
      <c r="F64" s="54">
        <f t="shared" si="26"/>
        <v>3143.712</v>
      </c>
      <c r="G64" s="151">
        <v>11.907999999999999</v>
      </c>
      <c r="H64" s="51">
        <f t="shared" si="31"/>
        <v>3052.6</v>
      </c>
      <c r="I64" s="156">
        <v>11.563000000000001</v>
      </c>
      <c r="J64" s="51">
        <f t="shared" si="32"/>
        <v>3091.4</v>
      </c>
      <c r="K64" s="156">
        <v>11.71</v>
      </c>
      <c r="L64" s="51">
        <f t="shared" si="33"/>
        <v>3133.4</v>
      </c>
      <c r="M64" s="156">
        <v>11.869</v>
      </c>
      <c r="N64" s="51">
        <f t="shared" si="34"/>
        <v>3188.6</v>
      </c>
      <c r="O64" s="156">
        <v>12.077999999999999</v>
      </c>
      <c r="P64" s="144">
        <f t="shared" si="23"/>
        <v>3458.1</v>
      </c>
      <c r="Q64" s="144">
        <f t="shared" si="28"/>
        <v>4244</v>
      </c>
      <c r="R64" s="144">
        <f t="shared" si="28"/>
        <v>4715.6000000000004</v>
      </c>
      <c r="S64" s="144">
        <f t="shared" si="28"/>
        <v>6287.4</v>
      </c>
      <c r="T64" s="144">
        <f t="shared" si="28"/>
        <v>6759</v>
      </c>
      <c r="U64" s="144">
        <f t="shared" si="35"/>
        <v>4182.1000000000004</v>
      </c>
      <c r="V64" s="144">
        <f t="shared" si="35"/>
        <v>4945.3</v>
      </c>
      <c r="W64" s="144">
        <f t="shared" si="35"/>
        <v>4487.3999999999996</v>
      </c>
      <c r="X64" s="144">
        <f t="shared" si="35"/>
        <v>6624.2</v>
      </c>
      <c r="Y64" s="144">
        <f t="shared" si="35"/>
        <v>9157.9</v>
      </c>
      <c r="Z64" s="144">
        <f t="shared" si="29"/>
        <v>5100.8</v>
      </c>
      <c r="AA64" s="144">
        <f t="shared" si="29"/>
        <v>6491.9</v>
      </c>
      <c r="AB64" s="144">
        <f t="shared" si="29"/>
        <v>9274.2000000000007</v>
      </c>
    </row>
    <row r="65" spans="1:28" x14ac:dyDescent="0.2">
      <c r="A65" s="59">
        <v>1408</v>
      </c>
      <c r="B65" s="57" t="s">
        <v>88</v>
      </c>
      <c r="C65" s="71">
        <v>91</v>
      </c>
      <c r="D65" s="51">
        <f t="shared" si="30"/>
        <v>3697.5</v>
      </c>
      <c r="E65" s="151">
        <v>40.631999999999998</v>
      </c>
      <c r="F65" s="54">
        <f t="shared" si="26"/>
        <v>1083.6279999999999</v>
      </c>
      <c r="G65" s="151">
        <v>11.907999999999999</v>
      </c>
      <c r="H65" s="51">
        <f t="shared" si="31"/>
        <v>1052.2</v>
      </c>
      <c r="I65" s="156">
        <v>11.563000000000001</v>
      </c>
      <c r="J65" s="51">
        <f t="shared" si="32"/>
        <v>1065.5999999999999</v>
      </c>
      <c r="K65" s="156">
        <v>11.71</v>
      </c>
      <c r="L65" s="51">
        <f t="shared" si="33"/>
        <v>1080.0999999999999</v>
      </c>
      <c r="M65" s="156">
        <v>11.869</v>
      </c>
      <c r="N65" s="51">
        <f t="shared" si="34"/>
        <v>1099.0999999999999</v>
      </c>
      <c r="O65" s="156">
        <v>12.077999999999999</v>
      </c>
      <c r="P65" s="144">
        <f t="shared" si="23"/>
        <v>1192</v>
      </c>
      <c r="Q65" s="144">
        <f t="shared" si="28"/>
        <v>1462.9</v>
      </c>
      <c r="R65" s="144">
        <f t="shared" si="28"/>
        <v>1625.4</v>
      </c>
      <c r="S65" s="144">
        <f t="shared" si="28"/>
        <v>2167.3000000000002</v>
      </c>
      <c r="T65" s="144">
        <f t="shared" si="28"/>
        <v>2329.8000000000002</v>
      </c>
      <c r="U65" s="144">
        <f t="shared" si="35"/>
        <v>1441.6</v>
      </c>
      <c r="V65" s="144">
        <f t="shared" si="35"/>
        <v>1704.6</v>
      </c>
      <c r="W65" s="144">
        <f t="shared" si="35"/>
        <v>1546.8</v>
      </c>
      <c r="X65" s="144">
        <f t="shared" si="35"/>
        <v>2283.3000000000002</v>
      </c>
      <c r="Y65" s="144">
        <f t="shared" si="35"/>
        <v>3156.7</v>
      </c>
      <c r="Z65" s="144">
        <f t="shared" si="29"/>
        <v>1758.2</v>
      </c>
      <c r="AA65" s="144">
        <f t="shared" si="29"/>
        <v>2237.8000000000002</v>
      </c>
      <c r="AB65" s="144">
        <f t="shared" si="29"/>
        <v>3196.8</v>
      </c>
    </row>
    <row r="66" spans="1:28" ht="25.5" x14ac:dyDescent="0.2">
      <c r="A66" s="59">
        <v>1413</v>
      </c>
      <c r="B66" s="57" t="s">
        <v>169</v>
      </c>
      <c r="C66" s="71">
        <v>141</v>
      </c>
      <c r="D66" s="51">
        <f t="shared" si="30"/>
        <v>5729.1</v>
      </c>
      <c r="E66" s="151">
        <v>40.631999999999998</v>
      </c>
      <c r="F66" s="54">
        <f t="shared" si="26"/>
        <v>1679.028</v>
      </c>
      <c r="G66" s="151">
        <v>11.907999999999999</v>
      </c>
      <c r="H66" s="51">
        <f t="shared" si="31"/>
        <v>1630.4</v>
      </c>
      <c r="I66" s="156">
        <v>11.563000000000001</v>
      </c>
      <c r="J66" s="51">
        <f t="shared" si="32"/>
        <v>1651.1</v>
      </c>
      <c r="K66" s="156">
        <v>11.71</v>
      </c>
      <c r="L66" s="51">
        <f t="shared" si="33"/>
        <v>1673.5</v>
      </c>
      <c r="M66" s="156">
        <v>11.869</v>
      </c>
      <c r="N66" s="51">
        <f t="shared" si="34"/>
        <v>1703</v>
      </c>
      <c r="O66" s="156">
        <v>12.077999999999999</v>
      </c>
      <c r="P66" s="144">
        <f t="shared" si="23"/>
        <v>1846.9</v>
      </c>
      <c r="Q66" s="144">
        <f t="shared" si="28"/>
        <v>2266.6999999999998</v>
      </c>
      <c r="R66" s="144">
        <f t="shared" si="28"/>
        <v>2518.5</v>
      </c>
      <c r="S66" s="144">
        <f t="shared" si="28"/>
        <v>3358.1</v>
      </c>
      <c r="T66" s="144">
        <f t="shared" si="28"/>
        <v>3609.9</v>
      </c>
      <c r="U66" s="144">
        <f t="shared" si="35"/>
        <v>2233.6</v>
      </c>
      <c r="V66" s="144">
        <f t="shared" si="35"/>
        <v>2641.2</v>
      </c>
      <c r="W66" s="144">
        <f t="shared" si="35"/>
        <v>2396.6999999999998</v>
      </c>
      <c r="X66" s="144">
        <f t="shared" si="35"/>
        <v>3537.9</v>
      </c>
      <c r="Y66" s="144">
        <f t="shared" si="35"/>
        <v>4891.1000000000004</v>
      </c>
      <c r="Z66" s="144">
        <f t="shared" si="29"/>
        <v>2724.3</v>
      </c>
      <c r="AA66" s="144">
        <f t="shared" si="29"/>
        <v>3467.3</v>
      </c>
      <c r="AB66" s="144">
        <f t="shared" si="29"/>
        <v>4953.3</v>
      </c>
    </row>
    <row r="67" spans="1:28" ht="25.5" x14ac:dyDescent="0.2">
      <c r="A67" s="59">
        <v>1415</v>
      </c>
      <c r="B67" s="57" t="s">
        <v>89</v>
      </c>
      <c r="C67" s="71">
        <v>247</v>
      </c>
      <c r="D67" s="51">
        <f t="shared" si="30"/>
        <v>10036.1</v>
      </c>
      <c r="E67" s="151">
        <v>40.631999999999998</v>
      </c>
      <c r="F67" s="54">
        <f t="shared" si="26"/>
        <v>2941.2759999999998</v>
      </c>
      <c r="G67" s="151">
        <v>11.907999999999999</v>
      </c>
      <c r="H67" s="51">
        <f t="shared" si="31"/>
        <v>2856.1</v>
      </c>
      <c r="I67" s="156">
        <v>11.563000000000001</v>
      </c>
      <c r="J67" s="51">
        <f t="shared" si="32"/>
        <v>2892.4</v>
      </c>
      <c r="K67" s="156">
        <v>11.71</v>
      </c>
      <c r="L67" s="51">
        <f t="shared" si="33"/>
        <v>2931.6</v>
      </c>
      <c r="M67" s="156">
        <v>11.869</v>
      </c>
      <c r="N67" s="51">
        <f t="shared" si="34"/>
        <v>2983.3</v>
      </c>
      <c r="O67" s="156">
        <v>12.077999999999999</v>
      </c>
      <c r="P67" s="144">
        <f t="shared" si="23"/>
        <v>3235.4</v>
      </c>
      <c r="Q67" s="144">
        <f t="shared" si="28"/>
        <v>3970.7</v>
      </c>
      <c r="R67" s="144">
        <f t="shared" si="28"/>
        <v>4411.8999999999996</v>
      </c>
      <c r="S67" s="144">
        <f t="shared" si="28"/>
        <v>5882.6</v>
      </c>
      <c r="T67" s="144">
        <f t="shared" si="28"/>
        <v>6323.7</v>
      </c>
      <c r="U67" s="144">
        <f t="shared" si="35"/>
        <v>3912.8</v>
      </c>
      <c r="V67" s="144">
        <f t="shared" si="35"/>
        <v>4626.8</v>
      </c>
      <c r="W67" s="144">
        <f t="shared" si="35"/>
        <v>4198.3999999999996</v>
      </c>
      <c r="X67" s="144">
        <f t="shared" si="35"/>
        <v>6197.7</v>
      </c>
      <c r="Y67" s="144">
        <f t="shared" si="35"/>
        <v>8568.2000000000007</v>
      </c>
      <c r="Z67" s="144">
        <f t="shared" si="29"/>
        <v>4772.5</v>
      </c>
      <c r="AA67" s="144">
        <f t="shared" si="29"/>
        <v>6074</v>
      </c>
      <c r="AB67" s="144">
        <f t="shared" si="29"/>
        <v>8677.2000000000007</v>
      </c>
    </row>
    <row r="68" spans="1:28" x14ac:dyDescent="0.2">
      <c r="A68" s="59">
        <v>1435</v>
      </c>
      <c r="B68" s="57" t="s">
        <v>90</v>
      </c>
      <c r="C68" s="58">
        <v>221.3</v>
      </c>
      <c r="D68" s="51">
        <f t="shared" si="30"/>
        <v>8991.9</v>
      </c>
      <c r="E68" s="151">
        <v>40.631999999999998</v>
      </c>
      <c r="F68" s="54">
        <f t="shared" si="26"/>
        <v>2635.2404000000001</v>
      </c>
      <c r="G68" s="151">
        <v>11.907999999999999</v>
      </c>
      <c r="H68" s="51">
        <f t="shared" si="31"/>
        <v>2558.9</v>
      </c>
      <c r="I68" s="156">
        <v>11.563000000000001</v>
      </c>
      <c r="J68" s="51">
        <f t="shared" si="32"/>
        <v>2591.4</v>
      </c>
      <c r="K68" s="156">
        <v>11.71</v>
      </c>
      <c r="L68" s="51">
        <f t="shared" si="33"/>
        <v>2626.6</v>
      </c>
      <c r="M68" s="156">
        <v>11.869</v>
      </c>
      <c r="N68" s="51">
        <f t="shared" si="34"/>
        <v>2672.9</v>
      </c>
      <c r="O68" s="156">
        <v>12.077999999999999</v>
      </c>
      <c r="P68" s="144">
        <f t="shared" si="23"/>
        <v>2898.8</v>
      </c>
      <c r="Q68" s="144">
        <f t="shared" si="28"/>
        <v>3557.6</v>
      </c>
      <c r="R68" s="144">
        <f t="shared" si="28"/>
        <v>3952.9</v>
      </c>
      <c r="S68" s="144">
        <f t="shared" si="28"/>
        <v>5270.5</v>
      </c>
      <c r="T68" s="144">
        <f t="shared" si="28"/>
        <v>5665.8</v>
      </c>
      <c r="U68" s="144">
        <f t="shared" si="35"/>
        <v>3505.7</v>
      </c>
      <c r="V68" s="144">
        <f t="shared" si="35"/>
        <v>4145.3999999999996</v>
      </c>
      <c r="W68" s="144">
        <f t="shared" si="35"/>
        <v>3761.6</v>
      </c>
      <c r="X68" s="144">
        <f t="shared" si="35"/>
        <v>5552.8</v>
      </c>
      <c r="Y68" s="144">
        <f t="shared" si="35"/>
        <v>7676.7</v>
      </c>
      <c r="Z68" s="144">
        <f t="shared" si="29"/>
        <v>4275.8</v>
      </c>
      <c r="AA68" s="144">
        <f t="shared" si="29"/>
        <v>5441.9</v>
      </c>
      <c r="AB68" s="144">
        <f t="shared" si="29"/>
        <v>7774.2</v>
      </c>
    </row>
    <row r="69" spans="1:28" x14ac:dyDescent="0.2">
      <c r="A69" s="59">
        <v>1439</v>
      </c>
      <c r="B69" s="57" t="s">
        <v>91</v>
      </c>
      <c r="C69" s="71">
        <v>65</v>
      </c>
      <c r="D69" s="51">
        <f t="shared" si="30"/>
        <v>2641.1</v>
      </c>
      <c r="E69" s="151">
        <v>40.631999999999998</v>
      </c>
      <c r="F69" s="54">
        <f t="shared" si="26"/>
        <v>774.02</v>
      </c>
      <c r="G69" s="151">
        <v>11.907999999999999</v>
      </c>
      <c r="H69" s="51">
        <f t="shared" si="31"/>
        <v>751.6</v>
      </c>
      <c r="I69" s="156">
        <v>11.563000000000001</v>
      </c>
      <c r="J69" s="51">
        <f t="shared" si="32"/>
        <v>761.2</v>
      </c>
      <c r="K69" s="156">
        <v>11.71</v>
      </c>
      <c r="L69" s="51">
        <f t="shared" si="33"/>
        <v>771.5</v>
      </c>
      <c r="M69" s="156">
        <v>11.869</v>
      </c>
      <c r="N69" s="51">
        <f t="shared" si="34"/>
        <v>785.1</v>
      </c>
      <c r="O69" s="156">
        <v>12.077999999999999</v>
      </c>
      <c r="P69" s="144">
        <f t="shared" si="23"/>
        <v>851.4</v>
      </c>
      <c r="Q69" s="144">
        <f t="shared" si="28"/>
        <v>1044.9000000000001</v>
      </c>
      <c r="R69" s="144">
        <f t="shared" si="28"/>
        <v>1161</v>
      </c>
      <c r="S69" s="144">
        <f t="shared" si="28"/>
        <v>1548</v>
      </c>
      <c r="T69" s="144">
        <f t="shared" si="28"/>
        <v>1664.1</v>
      </c>
      <c r="U69" s="144">
        <f t="shared" si="35"/>
        <v>1029.7</v>
      </c>
      <c r="V69" s="144">
        <f t="shared" si="35"/>
        <v>1217.5999999999999</v>
      </c>
      <c r="W69" s="144">
        <f t="shared" si="35"/>
        <v>1104.8</v>
      </c>
      <c r="X69" s="144">
        <f t="shared" si="35"/>
        <v>1631</v>
      </c>
      <c r="Y69" s="144">
        <f t="shared" si="35"/>
        <v>2254.8000000000002</v>
      </c>
      <c r="Z69" s="144">
        <f t="shared" si="29"/>
        <v>1256</v>
      </c>
      <c r="AA69" s="144">
        <f t="shared" si="29"/>
        <v>1598.5</v>
      </c>
      <c r="AB69" s="144">
        <f t="shared" si="29"/>
        <v>2283.6</v>
      </c>
    </row>
    <row r="70" spans="1:28" x14ac:dyDescent="0.2">
      <c r="A70" s="59">
        <v>1445</v>
      </c>
      <c r="B70" s="57" t="s">
        <v>92</v>
      </c>
      <c r="C70" s="58">
        <v>315</v>
      </c>
      <c r="D70" s="51">
        <f t="shared" si="30"/>
        <v>12799.1</v>
      </c>
      <c r="E70" s="151">
        <v>40.631999999999998</v>
      </c>
      <c r="F70" s="54">
        <f t="shared" si="26"/>
        <v>3751.02</v>
      </c>
      <c r="G70" s="151">
        <v>11.907999999999999</v>
      </c>
      <c r="H70" s="51">
        <f t="shared" si="31"/>
        <v>3642.3</v>
      </c>
      <c r="I70" s="156">
        <v>11.563000000000001</v>
      </c>
      <c r="J70" s="51">
        <f t="shared" si="32"/>
        <v>3688.7</v>
      </c>
      <c r="K70" s="156">
        <v>11.71</v>
      </c>
      <c r="L70" s="51">
        <f t="shared" si="33"/>
        <v>3738.7</v>
      </c>
      <c r="M70" s="156">
        <v>11.869</v>
      </c>
      <c r="N70" s="51">
        <f t="shared" si="34"/>
        <v>3804.6</v>
      </c>
      <c r="O70" s="156">
        <v>12.077999999999999</v>
      </c>
      <c r="P70" s="144">
        <f t="shared" si="23"/>
        <v>4126.1000000000004</v>
      </c>
      <c r="Q70" s="144">
        <f t="shared" si="28"/>
        <v>5063.8999999999996</v>
      </c>
      <c r="R70" s="144">
        <f t="shared" si="28"/>
        <v>5626.5</v>
      </c>
      <c r="S70" s="144">
        <f t="shared" si="28"/>
        <v>7502</v>
      </c>
      <c r="T70" s="144">
        <f t="shared" si="28"/>
        <v>8064.7</v>
      </c>
      <c r="U70" s="144">
        <f t="shared" si="35"/>
        <v>4990</v>
      </c>
      <c r="V70" s="144">
        <f t="shared" si="35"/>
        <v>5900.6</v>
      </c>
      <c r="W70" s="144">
        <f t="shared" si="35"/>
        <v>5354.2</v>
      </c>
      <c r="X70" s="144">
        <f t="shared" si="35"/>
        <v>7903.9</v>
      </c>
      <c r="Y70" s="144">
        <f t="shared" si="35"/>
        <v>10927</v>
      </c>
      <c r="Z70" s="144">
        <f t="shared" si="29"/>
        <v>6086.4</v>
      </c>
      <c r="AA70" s="144">
        <f t="shared" si="29"/>
        <v>7746.3</v>
      </c>
      <c r="AB70" s="144">
        <f t="shared" si="29"/>
        <v>11066.1</v>
      </c>
    </row>
    <row r="71" spans="1:28" x14ac:dyDescent="0.2">
      <c r="A71" s="59">
        <v>1449</v>
      </c>
      <c r="B71" s="57" t="s">
        <v>93</v>
      </c>
      <c r="C71" s="58">
        <v>160</v>
      </c>
      <c r="D71" s="51">
        <f t="shared" si="30"/>
        <v>6501.1</v>
      </c>
      <c r="E71" s="151">
        <v>40.631999999999998</v>
      </c>
      <c r="F71" s="54">
        <f t="shared" si="26"/>
        <v>1905.28</v>
      </c>
      <c r="G71" s="151">
        <v>11.907999999999999</v>
      </c>
      <c r="H71" s="51">
        <f t="shared" si="31"/>
        <v>1850.1</v>
      </c>
      <c r="I71" s="156">
        <v>11.563000000000001</v>
      </c>
      <c r="J71" s="51">
        <f t="shared" si="32"/>
        <v>1873.6</v>
      </c>
      <c r="K71" s="156">
        <v>11.71</v>
      </c>
      <c r="L71" s="51">
        <f t="shared" si="33"/>
        <v>1899</v>
      </c>
      <c r="M71" s="156">
        <v>11.869</v>
      </c>
      <c r="N71" s="51">
        <f t="shared" si="34"/>
        <v>1932.5</v>
      </c>
      <c r="O71" s="156">
        <v>12.077999999999999</v>
      </c>
      <c r="P71" s="144">
        <f t="shared" si="23"/>
        <v>2095.8000000000002</v>
      </c>
      <c r="Q71" s="144">
        <f t="shared" si="28"/>
        <v>2572.1</v>
      </c>
      <c r="R71" s="144">
        <f t="shared" si="28"/>
        <v>2857.9</v>
      </c>
      <c r="S71" s="144">
        <f t="shared" si="28"/>
        <v>3810.6</v>
      </c>
      <c r="T71" s="144">
        <f t="shared" si="28"/>
        <v>4096.3999999999996</v>
      </c>
      <c r="U71" s="144">
        <f t="shared" si="35"/>
        <v>2534.6</v>
      </c>
      <c r="V71" s="144">
        <f t="shared" si="35"/>
        <v>2997.1</v>
      </c>
      <c r="W71" s="144">
        <f t="shared" si="35"/>
        <v>2719.6</v>
      </c>
      <c r="X71" s="144">
        <f t="shared" si="35"/>
        <v>4014.7</v>
      </c>
      <c r="Y71" s="144">
        <f t="shared" si="35"/>
        <v>5550.2</v>
      </c>
      <c r="Z71" s="144">
        <f t="shared" si="29"/>
        <v>3091.4</v>
      </c>
      <c r="AA71" s="144">
        <f t="shared" si="29"/>
        <v>3934.6</v>
      </c>
      <c r="AB71" s="144">
        <f t="shared" si="29"/>
        <v>5620.8</v>
      </c>
    </row>
    <row r="72" spans="1:28" x14ac:dyDescent="0.2">
      <c r="A72" s="59">
        <v>1525</v>
      </c>
      <c r="B72" s="57" t="s">
        <v>94</v>
      </c>
      <c r="C72" s="58">
        <v>310</v>
      </c>
      <c r="D72" s="51">
        <f t="shared" si="30"/>
        <v>12595.9</v>
      </c>
      <c r="E72" s="151">
        <v>40.631999999999998</v>
      </c>
      <c r="F72" s="54">
        <f t="shared" si="26"/>
        <v>3691.48</v>
      </c>
      <c r="G72" s="151">
        <v>11.907999999999999</v>
      </c>
      <c r="H72" s="51">
        <f t="shared" si="31"/>
        <v>3584.5</v>
      </c>
      <c r="I72" s="156">
        <v>11.563000000000001</v>
      </c>
      <c r="J72" s="51">
        <f t="shared" si="32"/>
        <v>3630.1</v>
      </c>
      <c r="K72" s="156">
        <v>11.71</v>
      </c>
      <c r="L72" s="51">
        <f t="shared" si="33"/>
        <v>3679.4</v>
      </c>
      <c r="M72" s="156">
        <v>11.869</v>
      </c>
      <c r="N72" s="51">
        <f t="shared" si="34"/>
        <v>3744.2</v>
      </c>
      <c r="O72" s="156">
        <v>12.077999999999999</v>
      </c>
      <c r="P72" s="144">
        <f t="shared" si="23"/>
        <v>4060.6</v>
      </c>
      <c r="Q72" s="144">
        <f t="shared" si="28"/>
        <v>4983.5</v>
      </c>
      <c r="R72" s="144">
        <f t="shared" si="28"/>
        <v>5537.2</v>
      </c>
      <c r="S72" s="144">
        <f t="shared" si="28"/>
        <v>7383</v>
      </c>
      <c r="T72" s="144">
        <f t="shared" si="28"/>
        <v>7936.7</v>
      </c>
      <c r="U72" s="144">
        <f t="shared" si="35"/>
        <v>4910.8</v>
      </c>
      <c r="V72" s="144">
        <f t="shared" si="35"/>
        <v>5806.9</v>
      </c>
      <c r="W72" s="144">
        <f t="shared" si="35"/>
        <v>5269.3</v>
      </c>
      <c r="X72" s="144">
        <f t="shared" si="35"/>
        <v>7778.4</v>
      </c>
      <c r="Y72" s="144">
        <f t="shared" si="35"/>
        <v>10753.6</v>
      </c>
      <c r="Z72" s="144">
        <f t="shared" si="29"/>
        <v>5989.7</v>
      </c>
      <c r="AA72" s="144">
        <f t="shared" si="29"/>
        <v>7623.2</v>
      </c>
      <c r="AB72" s="144">
        <f t="shared" si="29"/>
        <v>10890.3</v>
      </c>
    </row>
    <row r="73" spans="1:28" x14ac:dyDescent="0.2">
      <c r="A73" s="59">
        <v>1563</v>
      </c>
      <c r="B73" s="57" t="s">
        <v>95</v>
      </c>
      <c r="C73" s="71">
        <v>300</v>
      </c>
      <c r="D73" s="51">
        <f t="shared" si="30"/>
        <v>12189.6</v>
      </c>
      <c r="E73" s="151">
        <v>40.631999999999998</v>
      </c>
      <c r="F73" s="54">
        <f t="shared" si="26"/>
        <v>3572.3999999999996</v>
      </c>
      <c r="G73" s="151">
        <v>11.907999999999999</v>
      </c>
      <c r="H73" s="51">
        <f t="shared" si="31"/>
        <v>3468.9</v>
      </c>
      <c r="I73" s="156">
        <v>11.563000000000001</v>
      </c>
      <c r="J73" s="51">
        <f t="shared" si="32"/>
        <v>3513</v>
      </c>
      <c r="K73" s="156">
        <v>11.71</v>
      </c>
      <c r="L73" s="51">
        <f t="shared" si="33"/>
        <v>3560.7</v>
      </c>
      <c r="M73" s="156">
        <v>11.869</v>
      </c>
      <c r="N73" s="51">
        <f t="shared" si="34"/>
        <v>3623.4</v>
      </c>
      <c r="O73" s="156">
        <v>12.077999999999999</v>
      </c>
      <c r="P73" s="144">
        <f t="shared" si="23"/>
        <v>3929.6</v>
      </c>
      <c r="Q73" s="144">
        <f t="shared" si="28"/>
        <v>4822.7</v>
      </c>
      <c r="R73" s="144">
        <f t="shared" si="28"/>
        <v>5358.6</v>
      </c>
      <c r="S73" s="144">
        <f t="shared" si="28"/>
        <v>7144.8</v>
      </c>
      <c r="T73" s="144">
        <f t="shared" si="28"/>
        <v>7680.7</v>
      </c>
      <c r="U73" s="144">
        <f t="shared" si="35"/>
        <v>4752.3999999999996</v>
      </c>
      <c r="V73" s="144">
        <f t="shared" si="35"/>
        <v>5619.6</v>
      </c>
      <c r="W73" s="144">
        <f t="shared" si="35"/>
        <v>5099.3</v>
      </c>
      <c r="X73" s="144">
        <f t="shared" si="35"/>
        <v>7527.5</v>
      </c>
      <c r="Y73" s="144">
        <f t="shared" si="35"/>
        <v>10406.700000000001</v>
      </c>
      <c r="Z73" s="144">
        <f t="shared" si="29"/>
        <v>5796.5</v>
      </c>
      <c r="AA73" s="144">
        <f t="shared" si="29"/>
        <v>7377.3</v>
      </c>
      <c r="AB73" s="144">
        <f t="shared" si="29"/>
        <v>10539</v>
      </c>
    </row>
    <row r="74" spans="1:28" ht="25.5" x14ac:dyDescent="0.2">
      <c r="A74" s="59">
        <v>1565</v>
      </c>
      <c r="B74" s="57" t="s">
        <v>96</v>
      </c>
      <c r="C74" s="58">
        <v>350</v>
      </c>
      <c r="D74" s="51">
        <f t="shared" si="30"/>
        <v>14221.2</v>
      </c>
      <c r="E74" s="151">
        <v>40.631999999999998</v>
      </c>
      <c r="F74" s="54">
        <f t="shared" si="26"/>
        <v>4167.8</v>
      </c>
      <c r="G74" s="151">
        <v>11.907999999999999</v>
      </c>
      <c r="H74" s="51">
        <f t="shared" si="31"/>
        <v>4047.1</v>
      </c>
      <c r="I74" s="156">
        <v>11.563000000000001</v>
      </c>
      <c r="J74" s="51">
        <f t="shared" si="32"/>
        <v>4098.5</v>
      </c>
      <c r="K74" s="156">
        <v>11.71</v>
      </c>
      <c r="L74" s="51">
        <f t="shared" si="33"/>
        <v>4154.2</v>
      </c>
      <c r="M74" s="156">
        <v>11.869</v>
      </c>
      <c r="N74" s="51">
        <f t="shared" si="34"/>
        <v>4227.3</v>
      </c>
      <c r="O74" s="156">
        <v>12.077999999999999</v>
      </c>
      <c r="P74" s="144">
        <f t="shared" si="23"/>
        <v>4584.6000000000004</v>
      </c>
      <c r="Q74" s="144">
        <f t="shared" si="28"/>
        <v>5626.5</v>
      </c>
      <c r="R74" s="144">
        <f t="shared" si="28"/>
        <v>6251.7</v>
      </c>
      <c r="S74" s="144">
        <f t="shared" si="28"/>
        <v>8335.6</v>
      </c>
      <c r="T74" s="144">
        <f t="shared" si="28"/>
        <v>8960.7999999999993</v>
      </c>
      <c r="U74" s="144">
        <f t="shared" si="35"/>
        <v>5544.5</v>
      </c>
      <c r="V74" s="144">
        <f t="shared" si="35"/>
        <v>6556.2</v>
      </c>
      <c r="W74" s="144">
        <f t="shared" si="35"/>
        <v>5949.2</v>
      </c>
      <c r="X74" s="144">
        <f t="shared" si="35"/>
        <v>8782.1</v>
      </c>
      <c r="Y74" s="144">
        <f t="shared" si="35"/>
        <v>12141.2</v>
      </c>
      <c r="Z74" s="144">
        <f t="shared" si="29"/>
        <v>6762.5</v>
      </c>
      <c r="AA74" s="144">
        <f t="shared" si="29"/>
        <v>8606.9</v>
      </c>
      <c r="AB74" s="144">
        <f t="shared" si="29"/>
        <v>12295.5</v>
      </c>
    </row>
    <row r="75" spans="1:28" x14ac:dyDescent="0.2">
      <c r="A75" s="59">
        <v>1566</v>
      </c>
      <c r="B75" s="57" t="s">
        <v>97</v>
      </c>
      <c r="C75" s="58">
        <v>325</v>
      </c>
      <c r="D75" s="51">
        <f t="shared" si="30"/>
        <v>13205.4</v>
      </c>
      <c r="E75" s="151">
        <v>40.631999999999998</v>
      </c>
      <c r="F75" s="54">
        <f t="shared" si="26"/>
        <v>3870.1</v>
      </c>
      <c r="G75" s="151">
        <v>11.907999999999999</v>
      </c>
      <c r="H75" s="51">
        <f t="shared" si="31"/>
        <v>3758</v>
      </c>
      <c r="I75" s="156">
        <v>11.563000000000001</v>
      </c>
      <c r="J75" s="51">
        <f t="shared" si="32"/>
        <v>3805.8</v>
      </c>
      <c r="K75" s="156">
        <v>11.71</v>
      </c>
      <c r="L75" s="51">
        <f t="shared" si="33"/>
        <v>3857.4</v>
      </c>
      <c r="M75" s="156">
        <v>11.869</v>
      </c>
      <c r="N75" s="51">
        <f t="shared" si="34"/>
        <v>3925.4</v>
      </c>
      <c r="O75" s="156">
        <v>12.077999999999999</v>
      </c>
      <c r="P75" s="144">
        <f t="shared" si="23"/>
        <v>4257.1000000000004</v>
      </c>
      <c r="Q75" s="144">
        <f t="shared" si="28"/>
        <v>5224.6000000000004</v>
      </c>
      <c r="R75" s="144">
        <f t="shared" si="28"/>
        <v>5805.2</v>
      </c>
      <c r="S75" s="144">
        <f t="shared" si="28"/>
        <v>7740.2</v>
      </c>
      <c r="T75" s="144">
        <f t="shared" si="28"/>
        <v>8320.7000000000007</v>
      </c>
      <c r="U75" s="144">
        <f t="shared" si="35"/>
        <v>5148.3999999999996</v>
      </c>
      <c r="V75" s="144">
        <f t="shared" si="35"/>
        <v>6087.9</v>
      </c>
      <c r="W75" s="144">
        <f t="shared" si="35"/>
        <v>5524.2</v>
      </c>
      <c r="X75" s="144">
        <f t="shared" si="35"/>
        <v>8154.8</v>
      </c>
      <c r="Y75" s="144">
        <f t="shared" si="35"/>
        <v>11273.9</v>
      </c>
      <c r="Z75" s="144">
        <f t="shared" si="29"/>
        <v>6279.6</v>
      </c>
      <c r="AA75" s="144">
        <f t="shared" si="29"/>
        <v>7992.2</v>
      </c>
      <c r="AB75" s="144">
        <f t="shared" si="29"/>
        <v>11417.4</v>
      </c>
    </row>
    <row r="76" spans="1:28" x14ac:dyDescent="0.2">
      <c r="A76" s="59">
        <v>1568</v>
      </c>
      <c r="B76" s="57" t="s">
        <v>98</v>
      </c>
      <c r="C76" s="71">
        <v>375</v>
      </c>
      <c r="D76" s="51">
        <f t="shared" si="30"/>
        <v>15237</v>
      </c>
      <c r="E76" s="151">
        <v>40.631999999999998</v>
      </c>
      <c r="F76" s="54">
        <f t="shared" si="26"/>
        <v>4465.5</v>
      </c>
      <c r="G76" s="151">
        <v>11.907999999999999</v>
      </c>
      <c r="H76" s="51">
        <f t="shared" si="31"/>
        <v>4336.1000000000004</v>
      </c>
      <c r="I76" s="156">
        <v>11.563000000000001</v>
      </c>
      <c r="J76" s="51">
        <f t="shared" si="32"/>
        <v>4391.3</v>
      </c>
      <c r="K76" s="156">
        <v>11.71</v>
      </c>
      <c r="L76" s="51">
        <f t="shared" si="33"/>
        <v>4450.8999999999996</v>
      </c>
      <c r="M76" s="156">
        <v>11.869</v>
      </c>
      <c r="N76" s="51">
        <f t="shared" si="34"/>
        <v>4529.3</v>
      </c>
      <c r="O76" s="156">
        <v>12.077999999999999</v>
      </c>
      <c r="P76" s="144">
        <f t="shared" si="23"/>
        <v>4912.1000000000004</v>
      </c>
      <c r="Q76" s="144">
        <f t="shared" si="28"/>
        <v>6028.4</v>
      </c>
      <c r="R76" s="144">
        <f t="shared" si="28"/>
        <v>6698.3</v>
      </c>
      <c r="S76" s="144">
        <f t="shared" si="28"/>
        <v>8931</v>
      </c>
      <c r="T76" s="144">
        <f t="shared" si="28"/>
        <v>9600.7999999999993</v>
      </c>
      <c r="U76" s="144">
        <f t="shared" si="35"/>
        <v>5940.5</v>
      </c>
      <c r="V76" s="144">
        <f t="shared" si="35"/>
        <v>7024.5</v>
      </c>
      <c r="W76" s="144">
        <f t="shared" si="35"/>
        <v>6374.1</v>
      </c>
      <c r="X76" s="144">
        <f t="shared" si="35"/>
        <v>9409.4</v>
      </c>
      <c r="Y76" s="144">
        <f t="shared" si="35"/>
        <v>13008.4</v>
      </c>
      <c r="Z76" s="144">
        <f t="shared" si="29"/>
        <v>7245.6</v>
      </c>
      <c r="AA76" s="144">
        <f t="shared" si="29"/>
        <v>9221.7000000000007</v>
      </c>
      <c r="AB76" s="144">
        <f t="shared" si="29"/>
        <v>13173.9</v>
      </c>
    </row>
    <row r="77" spans="1:28" x14ac:dyDescent="0.2">
      <c r="A77" s="59">
        <v>1578</v>
      </c>
      <c r="B77" s="57" t="s">
        <v>99</v>
      </c>
      <c r="C77" s="58">
        <v>100</v>
      </c>
      <c r="D77" s="51">
        <f t="shared" si="30"/>
        <v>4063.2</v>
      </c>
      <c r="E77" s="151">
        <v>40.631999999999998</v>
      </c>
      <c r="F77" s="54">
        <f t="shared" si="26"/>
        <v>1190.8</v>
      </c>
      <c r="G77" s="151">
        <v>11.907999999999999</v>
      </c>
      <c r="H77" s="51">
        <f t="shared" si="31"/>
        <v>1156.3</v>
      </c>
      <c r="I77" s="156">
        <v>11.563000000000001</v>
      </c>
      <c r="J77" s="51">
        <f t="shared" si="32"/>
        <v>1171</v>
      </c>
      <c r="K77" s="156">
        <v>11.71</v>
      </c>
      <c r="L77" s="51">
        <f t="shared" si="33"/>
        <v>1186.9000000000001</v>
      </c>
      <c r="M77" s="156">
        <v>11.869</v>
      </c>
      <c r="N77" s="51">
        <f t="shared" si="34"/>
        <v>1207.8</v>
      </c>
      <c r="O77" s="156">
        <v>12.077999999999999</v>
      </c>
      <c r="P77" s="144">
        <f t="shared" si="23"/>
        <v>1309.9000000000001</v>
      </c>
      <c r="Q77" s="144">
        <f t="shared" si="28"/>
        <v>1607.6</v>
      </c>
      <c r="R77" s="144">
        <f t="shared" si="28"/>
        <v>1786.2</v>
      </c>
      <c r="S77" s="144">
        <f t="shared" si="28"/>
        <v>2381.6</v>
      </c>
      <c r="T77" s="144">
        <f t="shared" si="28"/>
        <v>2560.1999999999998</v>
      </c>
      <c r="U77" s="144">
        <f t="shared" si="35"/>
        <v>1584.1</v>
      </c>
      <c r="V77" s="144">
        <f t="shared" si="35"/>
        <v>1873.2</v>
      </c>
      <c r="W77" s="144">
        <f t="shared" si="35"/>
        <v>1699.8</v>
      </c>
      <c r="X77" s="144">
        <f t="shared" si="35"/>
        <v>2509.1999999999998</v>
      </c>
      <c r="Y77" s="144">
        <f t="shared" si="35"/>
        <v>3468.9</v>
      </c>
      <c r="Z77" s="144">
        <f t="shared" si="29"/>
        <v>1932.2</v>
      </c>
      <c r="AA77" s="144">
        <f t="shared" si="29"/>
        <v>2459.1</v>
      </c>
      <c r="AB77" s="144">
        <f t="shared" si="29"/>
        <v>3513</v>
      </c>
    </row>
    <row r="78" spans="1:28" x14ac:dyDescent="0.2">
      <c r="A78" s="59">
        <v>1580</v>
      </c>
      <c r="B78" s="57" t="s">
        <v>100</v>
      </c>
      <c r="C78" s="58">
        <v>110</v>
      </c>
      <c r="D78" s="51">
        <f t="shared" si="30"/>
        <v>4469.5</v>
      </c>
      <c r="E78" s="151">
        <v>40.631999999999998</v>
      </c>
      <c r="F78" s="54">
        <f t="shared" si="26"/>
        <v>1309.8799999999999</v>
      </c>
      <c r="G78" s="151">
        <v>11.907999999999999</v>
      </c>
      <c r="H78" s="51">
        <f t="shared" si="31"/>
        <v>1271.9000000000001</v>
      </c>
      <c r="I78" s="156">
        <v>11.563000000000001</v>
      </c>
      <c r="J78" s="51">
        <f t="shared" si="32"/>
        <v>1288.0999999999999</v>
      </c>
      <c r="K78" s="156">
        <v>11.71</v>
      </c>
      <c r="L78" s="51">
        <f t="shared" si="33"/>
        <v>1305.5999999999999</v>
      </c>
      <c r="M78" s="156">
        <v>11.869</v>
      </c>
      <c r="N78" s="51">
        <f t="shared" si="34"/>
        <v>1328.6</v>
      </c>
      <c r="O78" s="156">
        <v>12.077999999999999</v>
      </c>
      <c r="P78" s="144">
        <f t="shared" si="23"/>
        <v>1440.9</v>
      </c>
      <c r="Q78" s="144">
        <f t="shared" si="28"/>
        <v>1768.3</v>
      </c>
      <c r="R78" s="144">
        <f t="shared" si="28"/>
        <v>1964.8</v>
      </c>
      <c r="S78" s="144">
        <f t="shared" si="28"/>
        <v>2619.8000000000002</v>
      </c>
      <c r="T78" s="144">
        <f t="shared" si="28"/>
        <v>2816.2</v>
      </c>
      <c r="U78" s="144">
        <f t="shared" si="35"/>
        <v>1742.5</v>
      </c>
      <c r="V78" s="144">
        <f t="shared" si="35"/>
        <v>2060.5</v>
      </c>
      <c r="W78" s="144">
        <f t="shared" si="35"/>
        <v>1869.7</v>
      </c>
      <c r="X78" s="144">
        <f t="shared" si="35"/>
        <v>2760.1</v>
      </c>
      <c r="Y78" s="144">
        <f t="shared" si="35"/>
        <v>3815.8</v>
      </c>
      <c r="Z78" s="144">
        <f t="shared" si="29"/>
        <v>2125.4</v>
      </c>
      <c r="AA78" s="144">
        <f t="shared" si="29"/>
        <v>2705</v>
      </c>
      <c r="AB78" s="144">
        <f t="shared" si="29"/>
        <v>3864.3</v>
      </c>
    </row>
    <row r="79" spans="1:28" x14ac:dyDescent="0.2">
      <c r="A79" s="59">
        <v>1584</v>
      </c>
      <c r="B79" s="57" t="s">
        <v>101</v>
      </c>
      <c r="C79" s="58">
        <v>55</v>
      </c>
      <c r="D79" s="51">
        <f t="shared" si="30"/>
        <v>2234.8000000000002</v>
      </c>
      <c r="E79" s="151">
        <v>40.631999999999998</v>
      </c>
      <c r="F79" s="54">
        <f t="shared" si="26"/>
        <v>654.93999999999994</v>
      </c>
      <c r="G79" s="151">
        <v>11.907999999999999</v>
      </c>
      <c r="H79" s="51">
        <f t="shared" si="31"/>
        <v>636</v>
      </c>
      <c r="I79" s="156">
        <v>11.563000000000001</v>
      </c>
      <c r="J79" s="51">
        <f t="shared" si="32"/>
        <v>644.1</v>
      </c>
      <c r="K79" s="156">
        <v>11.71</v>
      </c>
      <c r="L79" s="51">
        <f t="shared" si="33"/>
        <v>652.79999999999995</v>
      </c>
      <c r="M79" s="156">
        <v>11.869</v>
      </c>
      <c r="N79" s="51">
        <f t="shared" si="34"/>
        <v>664.3</v>
      </c>
      <c r="O79" s="156">
        <v>12.077999999999999</v>
      </c>
      <c r="P79" s="144">
        <f t="shared" si="23"/>
        <v>720.4</v>
      </c>
      <c r="Q79" s="144">
        <f t="shared" si="28"/>
        <v>884.2</v>
      </c>
      <c r="R79" s="144">
        <f t="shared" si="28"/>
        <v>982.4</v>
      </c>
      <c r="S79" s="144">
        <f t="shared" si="28"/>
        <v>1309.9000000000001</v>
      </c>
      <c r="T79" s="144">
        <f t="shared" si="28"/>
        <v>1408.1</v>
      </c>
      <c r="U79" s="144">
        <f t="shared" si="35"/>
        <v>871.3</v>
      </c>
      <c r="V79" s="144">
        <f t="shared" si="35"/>
        <v>1030.3</v>
      </c>
      <c r="W79" s="144">
        <f t="shared" si="35"/>
        <v>934.9</v>
      </c>
      <c r="X79" s="144">
        <f t="shared" si="35"/>
        <v>1380</v>
      </c>
      <c r="Y79" s="144">
        <f t="shared" si="35"/>
        <v>1907.9</v>
      </c>
      <c r="Z79" s="144">
        <f t="shared" si="29"/>
        <v>1062.8</v>
      </c>
      <c r="AA79" s="144">
        <f t="shared" si="29"/>
        <v>1352.6</v>
      </c>
      <c r="AB79" s="144">
        <f t="shared" si="29"/>
        <v>1932.3</v>
      </c>
    </row>
    <row r="80" spans="1:28" s="72" customFormat="1" ht="14.25" customHeight="1" x14ac:dyDescent="0.2">
      <c r="A80" s="59">
        <v>1587</v>
      </c>
      <c r="B80" s="57" t="s">
        <v>102</v>
      </c>
      <c r="C80" s="71">
        <v>48.75</v>
      </c>
      <c r="D80" s="51">
        <f t="shared" si="30"/>
        <v>1980.8</v>
      </c>
      <c r="E80" s="151">
        <v>40.631999999999998</v>
      </c>
      <c r="F80" s="54">
        <f t="shared" si="26"/>
        <v>580.51499999999999</v>
      </c>
      <c r="G80" s="151">
        <v>11.907999999999999</v>
      </c>
      <c r="H80" s="51">
        <f t="shared" si="31"/>
        <v>563.70000000000005</v>
      </c>
      <c r="I80" s="156">
        <v>11.563000000000001</v>
      </c>
      <c r="J80" s="51">
        <f t="shared" si="32"/>
        <v>570.9</v>
      </c>
      <c r="K80" s="156">
        <v>11.71</v>
      </c>
      <c r="L80" s="51">
        <f t="shared" si="33"/>
        <v>578.6</v>
      </c>
      <c r="M80" s="156">
        <v>11.869</v>
      </c>
      <c r="N80" s="51">
        <f t="shared" si="34"/>
        <v>588.79999999999995</v>
      </c>
      <c r="O80" s="156">
        <v>12.077999999999999</v>
      </c>
      <c r="P80" s="144">
        <f t="shared" si="23"/>
        <v>638.6</v>
      </c>
      <c r="Q80" s="144">
        <f t="shared" si="28"/>
        <v>783.7</v>
      </c>
      <c r="R80" s="144">
        <f t="shared" si="28"/>
        <v>870.8</v>
      </c>
      <c r="S80" s="144">
        <f t="shared" si="28"/>
        <v>1161</v>
      </c>
      <c r="T80" s="144">
        <f t="shared" si="28"/>
        <v>1248.0999999999999</v>
      </c>
      <c r="U80" s="144">
        <f t="shared" si="35"/>
        <v>772.3</v>
      </c>
      <c r="V80" s="144">
        <f t="shared" si="35"/>
        <v>913.2</v>
      </c>
      <c r="W80" s="144">
        <f t="shared" si="35"/>
        <v>828.6</v>
      </c>
      <c r="X80" s="144">
        <f t="shared" si="35"/>
        <v>1223.2</v>
      </c>
      <c r="Y80" s="144">
        <f t="shared" si="35"/>
        <v>1691.1</v>
      </c>
      <c r="Z80" s="144">
        <f t="shared" si="29"/>
        <v>942</v>
      </c>
      <c r="AA80" s="144">
        <f t="shared" si="29"/>
        <v>1198.9000000000001</v>
      </c>
      <c r="AB80" s="144">
        <f t="shared" si="29"/>
        <v>1712.7</v>
      </c>
    </row>
    <row r="81" spans="1:28" s="72" customFormat="1" x14ac:dyDescent="0.2">
      <c r="A81" s="59">
        <v>1597</v>
      </c>
      <c r="B81" s="57" t="s">
        <v>103</v>
      </c>
      <c r="C81" s="58">
        <v>147.5</v>
      </c>
      <c r="D81" s="51">
        <f t="shared" si="30"/>
        <v>5993.2</v>
      </c>
      <c r="E81" s="151">
        <v>40.631999999999998</v>
      </c>
      <c r="F81" s="54">
        <f t="shared" si="26"/>
        <v>1756.4299999999998</v>
      </c>
      <c r="G81" s="151">
        <v>11.907999999999999</v>
      </c>
      <c r="H81" s="51">
        <f t="shared" si="31"/>
        <v>1705.5</v>
      </c>
      <c r="I81" s="156">
        <v>11.563000000000001</v>
      </c>
      <c r="J81" s="51">
        <f t="shared" si="32"/>
        <v>1727.2</v>
      </c>
      <c r="K81" s="156">
        <v>11.71</v>
      </c>
      <c r="L81" s="51">
        <f t="shared" si="33"/>
        <v>1750.7</v>
      </c>
      <c r="M81" s="156">
        <v>11.869</v>
      </c>
      <c r="N81" s="51">
        <f t="shared" si="34"/>
        <v>1781.5</v>
      </c>
      <c r="O81" s="156">
        <v>12.077999999999999</v>
      </c>
      <c r="P81" s="144">
        <f t="shared" si="23"/>
        <v>1932.1</v>
      </c>
      <c r="Q81" s="144">
        <f t="shared" si="28"/>
        <v>2371.1999999999998</v>
      </c>
      <c r="R81" s="144">
        <f t="shared" si="28"/>
        <v>2634.6</v>
      </c>
      <c r="S81" s="144">
        <f t="shared" si="28"/>
        <v>3512.9</v>
      </c>
      <c r="T81" s="144">
        <f t="shared" si="28"/>
        <v>3776.3</v>
      </c>
      <c r="U81" s="144">
        <f t="shared" si="35"/>
        <v>2336.6</v>
      </c>
      <c r="V81" s="144">
        <f t="shared" si="35"/>
        <v>2763</v>
      </c>
      <c r="W81" s="144">
        <f t="shared" si="35"/>
        <v>2507.1</v>
      </c>
      <c r="X81" s="144">
        <f t="shared" si="35"/>
        <v>3701</v>
      </c>
      <c r="Y81" s="144">
        <f t="shared" si="35"/>
        <v>5116.6000000000004</v>
      </c>
      <c r="Z81" s="144">
        <f t="shared" si="29"/>
        <v>2849.9</v>
      </c>
      <c r="AA81" s="144">
        <f t="shared" si="29"/>
        <v>3627.1</v>
      </c>
      <c r="AB81" s="144">
        <f t="shared" si="29"/>
        <v>5181.6000000000004</v>
      </c>
    </row>
    <row r="82" spans="1:28" s="72" customFormat="1" x14ac:dyDescent="0.2">
      <c r="A82" s="59">
        <v>1615</v>
      </c>
      <c r="B82" s="57" t="s">
        <v>104</v>
      </c>
      <c r="C82" s="58">
        <v>200</v>
      </c>
      <c r="D82" s="51">
        <f t="shared" si="30"/>
        <v>8126.4</v>
      </c>
      <c r="E82" s="151">
        <v>40.631999999999998</v>
      </c>
      <c r="F82" s="54">
        <f t="shared" si="26"/>
        <v>2381.6</v>
      </c>
      <c r="G82" s="151">
        <v>11.907999999999999</v>
      </c>
      <c r="H82" s="51">
        <f t="shared" si="31"/>
        <v>2312.6</v>
      </c>
      <c r="I82" s="156">
        <v>11.563000000000001</v>
      </c>
      <c r="J82" s="51">
        <f t="shared" si="32"/>
        <v>2342</v>
      </c>
      <c r="K82" s="156">
        <v>11.71</v>
      </c>
      <c r="L82" s="51">
        <f t="shared" si="33"/>
        <v>2373.8000000000002</v>
      </c>
      <c r="M82" s="156">
        <v>11.869</v>
      </c>
      <c r="N82" s="51">
        <f t="shared" si="34"/>
        <v>2415.6</v>
      </c>
      <c r="O82" s="156">
        <v>12.077999999999999</v>
      </c>
      <c r="P82" s="144">
        <f t="shared" si="23"/>
        <v>2619.8000000000002</v>
      </c>
      <c r="Q82" s="144">
        <f t="shared" si="28"/>
        <v>3215.2</v>
      </c>
      <c r="R82" s="144">
        <f t="shared" si="28"/>
        <v>3572.4</v>
      </c>
      <c r="S82" s="144">
        <f t="shared" si="28"/>
        <v>4763.2</v>
      </c>
      <c r="T82" s="144">
        <f t="shared" si="28"/>
        <v>5120.3999999999996</v>
      </c>
      <c r="U82" s="144">
        <f t="shared" si="35"/>
        <v>3168.3</v>
      </c>
      <c r="V82" s="144">
        <f t="shared" si="35"/>
        <v>3746.4</v>
      </c>
      <c r="W82" s="144">
        <f t="shared" si="35"/>
        <v>3399.5</v>
      </c>
      <c r="X82" s="144">
        <f t="shared" si="35"/>
        <v>5018.3</v>
      </c>
      <c r="Y82" s="144">
        <f t="shared" si="35"/>
        <v>6937.8</v>
      </c>
      <c r="Z82" s="144">
        <f t="shared" si="29"/>
        <v>3864.3</v>
      </c>
      <c r="AA82" s="144">
        <f t="shared" si="29"/>
        <v>4918.2</v>
      </c>
      <c r="AB82" s="144">
        <f t="shared" si="29"/>
        <v>7026</v>
      </c>
    </row>
    <row r="83" spans="1:28" s="72" customFormat="1" x14ac:dyDescent="0.2">
      <c r="A83" s="59">
        <v>1617</v>
      </c>
      <c r="B83" s="57" t="s">
        <v>105</v>
      </c>
      <c r="C83" s="58">
        <v>328.3</v>
      </c>
      <c r="D83" s="51">
        <f t="shared" si="30"/>
        <v>13339.5</v>
      </c>
      <c r="E83" s="151">
        <v>40.631999999999998</v>
      </c>
      <c r="F83" s="54">
        <f t="shared" si="26"/>
        <v>3909.3964000000001</v>
      </c>
      <c r="G83" s="151">
        <v>11.907999999999999</v>
      </c>
      <c r="H83" s="51">
        <f t="shared" si="31"/>
        <v>3796.1</v>
      </c>
      <c r="I83" s="156">
        <v>11.563000000000001</v>
      </c>
      <c r="J83" s="51">
        <f t="shared" si="32"/>
        <v>3844.4</v>
      </c>
      <c r="K83" s="156">
        <v>11.71</v>
      </c>
      <c r="L83" s="51">
        <f t="shared" si="33"/>
        <v>3896.6</v>
      </c>
      <c r="M83" s="156">
        <v>11.869</v>
      </c>
      <c r="N83" s="51">
        <f t="shared" si="34"/>
        <v>3965.2</v>
      </c>
      <c r="O83" s="156">
        <v>12.077999999999999</v>
      </c>
      <c r="P83" s="144">
        <f t="shared" si="23"/>
        <v>4300.3</v>
      </c>
      <c r="Q83" s="144">
        <f t="shared" si="28"/>
        <v>5277.7</v>
      </c>
      <c r="R83" s="144">
        <f t="shared" si="28"/>
        <v>5864.1</v>
      </c>
      <c r="S83" s="144">
        <f t="shared" si="28"/>
        <v>7818.8</v>
      </c>
      <c r="T83" s="144">
        <f t="shared" si="28"/>
        <v>8405.2000000000007</v>
      </c>
      <c r="U83" s="144">
        <f t="shared" si="35"/>
        <v>5200.7</v>
      </c>
      <c r="V83" s="144">
        <f t="shared" si="35"/>
        <v>6149.7</v>
      </c>
      <c r="W83" s="144">
        <f t="shared" si="35"/>
        <v>5580.3</v>
      </c>
      <c r="X83" s="144">
        <f t="shared" si="35"/>
        <v>8237.6</v>
      </c>
      <c r="Y83" s="144">
        <f t="shared" si="35"/>
        <v>11388.4</v>
      </c>
      <c r="Z83" s="144">
        <f t="shared" si="29"/>
        <v>6343.3</v>
      </c>
      <c r="AA83" s="144">
        <f t="shared" si="29"/>
        <v>8073.2</v>
      </c>
      <c r="AB83" s="144">
        <f t="shared" si="29"/>
        <v>11533.2</v>
      </c>
    </row>
    <row r="84" spans="1:28" s="72" customFormat="1" x14ac:dyDescent="0.2">
      <c r="A84" s="59">
        <v>1637</v>
      </c>
      <c r="B84" s="57" t="s">
        <v>106</v>
      </c>
      <c r="C84" s="71">
        <v>240</v>
      </c>
      <c r="D84" s="51">
        <f t="shared" si="30"/>
        <v>9751.7000000000007</v>
      </c>
      <c r="E84" s="151">
        <v>40.631999999999998</v>
      </c>
      <c r="F84" s="54">
        <f t="shared" si="26"/>
        <v>2857.92</v>
      </c>
      <c r="G84" s="151">
        <v>11.907999999999999</v>
      </c>
      <c r="H84" s="51">
        <f t="shared" si="31"/>
        <v>2775.1</v>
      </c>
      <c r="I84" s="156">
        <v>11.563000000000001</v>
      </c>
      <c r="J84" s="51">
        <f t="shared" si="32"/>
        <v>2810.4</v>
      </c>
      <c r="K84" s="156">
        <v>11.71</v>
      </c>
      <c r="L84" s="51">
        <f t="shared" si="33"/>
        <v>2848.6</v>
      </c>
      <c r="M84" s="156">
        <v>11.869</v>
      </c>
      <c r="N84" s="51">
        <f t="shared" si="34"/>
        <v>2898.7</v>
      </c>
      <c r="O84" s="156">
        <v>12.077999999999999</v>
      </c>
      <c r="P84" s="144">
        <f t="shared" si="23"/>
        <v>3143.7</v>
      </c>
      <c r="Q84" s="144">
        <f t="shared" si="28"/>
        <v>3858.2</v>
      </c>
      <c r="R84" s="144">
        <f t="shared" si="28"/>
        <v>4286.8999999999996</v>
      </c>
      <c r="S84" s="144">
        <f t="shared" si="28"/>
        <v>5715.8</v>
      </c>
      <c r="T84" s="144">
        <f t="shared" si="28"/>
        <v>6144.5</v>
      </c>
      <c r="U84" s="144">
        <f t="shared" si="35"/>
        <v>3801.9</v>
      </c>
      <c r="V84" s="144">
        <f t="shared" si="35"/>
        <v>4495.7</v>
      </c>
      <c r="W84" s="144">
        <f t="shared" si="35"/>
        <v>4079.4</v>
      </c>
      <c r="X84" s="144">
        <f t="shared" si="35"/>
        <v>6022</v>
      </c>
      <c r="Y84" s="144">
        <f t="shared" si="35"/>
        <v>8325.4</v>
      </c>
      <c r="Z84" s="144">
        <f t="shared" si="29"/>
        <v>4637.2</v>
      </c>
      <c r="AA84" s="144">
        <f t="shared" si="29"/>
        <v>5901.8</v>
      </c>
      <c r="AB84" s="144">
        <f t="shared" si="29"/>
        <v>8431.2000000000007</v>
      </c>
    </row>
    <row r="85" spans="1:28" s="72" customFormat="1" x14ac:dyDescent="0.2">
      <c r="A85" s="59">
        <v>1639</v>
      </c>
      <c r="B85" s="57" t="s">
        <v>107</v>
      </c>
      <c r="C85" s="71">
        <v>244.9</v>
      </c>
      <c r="D85" s="51">
        <f t="shared" si="30"/>
        <v>9950.7999999999993</v>
      </c>
      <c r="E85" s="151">
        <v>40.631999999999998</v>
      </c>
      <c r="F85" s="54">
        <f t="shared" si="26"/>
        <v>2916.2691999999997</v>
      </c>
      <c r="G85" s="151">
        <v>11.907999999999999</v>
      </c>
      <c r="H85" s="51">
        <f t="shared" si="31"/>
        <v>2831.8</v>
      </c>
      <c r="I85" s="156">
        <v>11.563000000000001</v>
      </c>
      <c r="J85" s="51">
        <f t="shared" si="32"/>
        <v>2867.8</v>
      </c>
      <c r="K85" s="156">
        <v>11.71</v>
      </c>
      <c r="L85" s="51">
        <f t="shared" si="33"/>
        <v>2906.7</v>
      </c>
      <c r="M85" s="156">
        <v>11.869</v>
      </c>
      <c r="N85" s="51">
        <f t="shared" si="34"/>
        <v>2957.9</v>
      </c>
      <c r="O85" s="156">
        <v>12.077999999999999</v>
      </c>
      <c r="P85" s="144">
        <f t="shared" si="23"/>
        <v>3207.9</v>
      </c>
      <c r="Q85" s="144">
        <f t="shared" si="28"/>
        <v>3937</v>
      </c>
      <c r="R85" s="144">
        <f t="shared" si="28"/>
        <v>4374.3999999999996</v>
      </c>
      <c r="S85" s="144">
        <f t="shared" si="28"/>
        <v>5832.5</v>
      </c>
      <c r="T85" s="144">
        <f t="shared" si="28"/>
        <v>6270</v>
      </c>
      <c r="U85" s="144">
        <f t="shared" si="35"/>
        <v>3879.5</v>
      </c>
      <c r="V85" s="144">
        <f t="shared" si="35"/>
        <v>4587.5</v>
      </c>
      <c r="W85" s="144">
        <f t="shared" si="35"/>
        <v>4162.7</v>
      </c>
      <c r="X85" s="144">
        <f t="shared" si="35"/>
        <v>6145</v>
      </c>
      <c r="Y85" s="144">
        <f t="shared" si="35"/>
        <v>8495.2999999999993</v>
      </c>
      <c r="Z85" s="144">
        <f t="shared" si="29"/>
        <v>4731.8999999999996</v>
      </c>
      <c r="AA85" s="144">
        <f t="shared" si="29"/>
        <v>6022.4</v>
      </c>
      <c r="AB85" s="144">
        <f t="shared" si="29"/>
        <v>8603.4</v>
      </c>
    </row>
    <row r="86" spans="1:28" s="72" customFormat="1" x14ac:dyDescent="0.2">
      <c r="A86" s="59">
        <v>1641</v>
      </c>
      <c r="B86" s="57" t="s">
        <v>108</v>
      </c>
      <c r="C86" s="58">
        <v>213.1</v>
      </c>
      <c r="D86" s="51">
        <f t="shared" si="30"/>
        <v>8658.7000000000007</v>
      </c>
      <c r="E86" s="151">
        <v>40.631999999999998</v>
      </c>
      <c r="F86" s="54">
        <f t="shared" si="26"/>
        <v>2537.5947999999999</v>
      </c>
      <c r="G86" s="151">
        <v>11.907999999999999</v>
      </c>
      <c r="H86" s="51">
        <f t="shared" si="31"/>
        <v>2464.1</v>
      </c>
      <c r="I86" s="156">
        <v>11.563000000000001</v>
      </c>
      <c r="J86" s="51">
        <f t="shared" si="32"/>
        <v>2495.4</v>
      </c>
      <c r="K86" s="156">
        <v>11.71</v>
      </c>
      <c r="L86" s="51">
        <f t="shared" si="33"/>
        <v>2529.3000000000002</v>
      </c>
      <c r="M86" s="156">
        <v>11.869</v>
      </c>
      <c r="N86" s="51">
        <f t="shared" si="34"/>
        <v>2573.8000000000002</v>
      </c>
      <c r="O86" s="156">
        <v>12.077999999999999</v>
      </c>
      <c r="P86" s="144">
        <f t="shared" si="23"/>
        <v>2791.4</v>
      </c>
      <c r="Q86" s="144">
        <f t="shared" si="28"/>
        <v>3425.8</v>
      </c>
      <c r="R86" s="144">
        <f t="shared" si="28"/>
        <v>3806.4</v>
      </c>
      <c r="S86" s="144">
        <f t="shared" si="28"/>
        <v>5075.2</v>
      </c>
      <c r="T86" s="144">
        <f t="shared" si="28"/>
        <v>5455.8</v>
      </c>
      <c r="U86" s="144">
        <f t="shared" si="35"/>
        <v>3375.8</v>
      </c>
      <c r="V86" s="144">
        <f t="shared" si="35"/>
        <v>3991.8</v>
      </c>
      <c r="W86" s="144">
        <f t="shared" si="35"/>
        <v>3622.2</v>
      </c>
      <c r="X86" s="144">
        <f t="shared" si="35"/>
        <v>5347</v>
      </c>
      <c r="Y86" s="144">
        <f t="shared" si="35"/>
        <v>7392.2</v>
      </c>
      <c r="Z86" s="144">
        <f t="shared" si="29"/>
        <v>4117.3999999999996</v>
      </c>
      <c r="AA86" s="144">
        <f t="shared" si="29"/>
        <v>5240.3</v>
      </c>
      <c r="AB86" s="144">
        <f t="shared" si="29"/>
        <v>7486.2</v>
      </c>
    </row>
    <row r="87" spans="1:28" s="72" customFormat="1" x14ac:dyDescent="0.2">
      <c r="A87" s="59">
        <v>1645</v>
      </c>
      <c r="B87" s="57" t="s">
        <v>109</v>
      </c>
      <c r="C87" s="58">
        <v>185.2</v>
      </c>
      <c r="D87" s="51">
        <f t="shared" si="30"/>
        <v>7525</v>
      </c>
      <c r="E87" s="151">
        <v>40.631999999999998</v>
      </c>
      <c r="F87" s="54">
        <f t="shared" si="26"/>
        <v>2205.3615999999997</v>
      </c>
      <c r="G87" s="151">
        <v>11.907999999999999</v>
      </c>
      <c r="H87" s="51">
        <f t="shared" si="31"/>
        <v>2141.5</v>
      </c>
      <c r="I87" s="156">
        <v>11.563000000000001</v>
      </c>
      <c r="J87" s="51">
        <f t="shared" si="32"/>
        <v>2168.6999999999998</v>
      </c>
      <c r="K87" s="156">
        <v>11.71</v>
      </c>
      <c r="L87" s="51">
        <f t="shared" si="33"/>
        <v>2198.1</v>
      </c>
      <c r="M87" s="156">
        <v>11.869</v>
      </c>
      <c r="N87" s="51">
        <f t="shared" si="34"/>
        <v>2236.8000000000002</v>
      </c>
      <c r="O87" s="156">
        <v>12.077999999999999</v>
      </c>
      <c r="P87" s="144">
        <f t="shared" si="23"/>
        <v>2425.9</v>
      </c>
      <c r="Q87" s="144">
        <f t="shared" si="28"/>
        <v>2977.2</v>
      </c>
      <c r="R87" s="144">
        <f t="shared" si="28"/>
        <v>3308</v>
      </c>
      <c r="S87" s="144">
        <f t="shared" si="28"/>
        <v>4410.7</v>
      </c>
      <c r="T87" s="144">
        <f t="shared" si="28"/>
        <v>4741.5</v>
      </c>
      <c r="U87" s="144">
        <f t="shared" si="35"/>
        <v>2933.8</v>
      </c>
      <c r="V87" s="144">
        <f t="shared" si="35"/>
        <v>3469.2</v>
      </c>
      <c r="W87" s="144">
        <f t="shared" si="35"/>
        <v>3148</v>
      </c>
      <c r="X87" s="144">
        <f t="shared" si="35"/>
        <v>4647</v>
      </c>
      <c r="Y87" s="144">
        <f t="shared" si="35"/>
        <v>6424.4</v>
      </c>
      <c r="Z87" s="144">
        <f t="shared" si="29"/>
        <v>3578.4</v>
      </c>
      <c r="AA87" s="144">
        <f t="shared" si="29"/>
        <v>4554.3</v>
      </c>
      <c r="AB87" s="144">
        <f t="shared" si="29"/>
        <v>6506.1</v>
      </c>
    </row>
    <row r="88" spans="1:28" s="72" customFormat="1" x14ac:dyDescent="0.2">
      <c r="A88" s="59">
        <v>1651</v>
      </c>
      <c r="B88" s="57" t="s">
        <v>110</v>
      </c>
      <c r="C88" s="58">
        <v>171.6</v>
      </c>
      <c r="D88" s="51">
        <f t="shared" si="30"/>
        <v>6972.5</v>
      </c>
      <c r="E88" s="151">
        <v>40.631999999999998</v>
      </c>
      <c r="F88" s="54">
        <f t="shared" si="26"/>
        <v>2043.4127999999998</v>
      </c>
      <c r="G88" s="151">
        <v>11.907999999999999</v>
      </c>
      <c r="H88" s="51">
        <f t="shared" si="31"/>
        <v>1984.2</v>
      </c>
      <c r="I88" s="156">
        <v>11.563000000000001</v>
      </c>
      <c r="J88" s="51">
        <f t="shared" si="32"/>
        <v>2009.4</v>
      </c>
      <c r="K88" s="156">
        <v>11.71</v>
      </c>
      <c r="L88" s="51">
        <f t="shared" si="33"/>
        <v>2036.7</v>
      </c>
      <c r="M88" s="156">
        <v>11.869</v>
      </c>
      <c r="N88" s="51">
        <f t="shared" si="34"/>
        <v>2072.6</v>
      </c>
      <c r="O88" s="156">
        <v>12.077999999999999</v>
      </c>
      <c r="P88" s="144">
        <f t="shared" si="23"/>
        <v>2247.8000000000002</v>
      </c>
      <c r="Q88" s="144">
        <f t="shared" si="28"/>
        <v>2758.6</v>
      </c>
      <c r="R88" s="144">
        <f t="shared" si="28"/>
        <v>3065.1</v>
      </c>
      <c r="S88" s="144">
        <f t="shared" si="28"/>
        <v>4086.8</v>
      </c>
      <c r="T88" s="144">
        <f t="shared" si="28"/>
        <v>4393.3</v>
      </c>
      <c r="U88" s="144">
        <f t="shared" si="35"/>
        <v>2718.4</v>
      </c>
      <c r="V88" s="144">
        <f t="shared" si="35"/>
        <v>3214.4</v>
      </c>
      <c r="W88" s="144">
        <f t="shared" si="35"/>
        <v>2916.8</v>
      </c>
      <c r="X88" s="144">
        <f t="shared" si="35"/>
        <v>4305.7</v>
      </c>
      <c r="Y88" s="144">
        <f t="shared" si="35"/>
        <v>5952.6</v>
      </c>
      <c r="Z88" s="144">
        <f t="shared" si="29"/>
        <v>3315.5</v>
      </c>
      <c r="AA88" s="144">
        <f t="shared" si="29"/>
        <v>4219.7</v>
      </c>
      <c r="AB88" s="144">
        <f t="shared" si="29"/>
        <v>6028.2</v>
      </c>
    </row>
    <row r="89" spans="1:28" s="72" customFormat="1" x14ac:dyDescent="0.2">
      <c r="A89" s="59">
        <v>1653</v>
      </c>
      <c r="B89" s="57" t="s">
        <v>111</v>
      </c>
      <c r="C89" s="71">
        <v>90</v>
      </c>
      <c r="D89" s="51">
        <f t="shared" si="30"/>
        <v>3656.9</v>
      </c>
      <c r="E89" s="151">
        <v>40.631999999999998</v>
      </c>
      <c r="F89" s="54">
        <f t="shared" si="26"/>
        <v>1071.72</v>
      </c>
      <c r="G89" s="151">
        <v>11.907999999999999</v>
      </c>
      <c r="H89" s="51">
        <f t="shared" si="31"/>
        <v>1040.7</v>
      </c>
      <c r="I89" s="156">
        <v>11.563000000000001</v>
      </c>
      <c r="J89" s="51">
        <f t="shared" si="32"/>
        <v>1053.9000000000001</v>
      </c>
      <c r="K89" s="156">
        <v>11.71</v>
      </c>
      <c r="L89" s="51">
        <f t="shared" si="33"/>
        <v>1068.2</v>
      </c>
      <c r="M89" s="156">
        <v>11.869</v>
      </c>
      <c r="N89" s="51">
        <f t="shared" si="34"/>
        <v>1087</v>
      </c>
      <c r="O89" s="156">
        <v>12.077999999999999</v>
      </c>
      <c r="P89" s="144">
        <f t="shared" si="23"/>
        <v>1178.9000000000001</v>
      </c>
      <c r="Q89" s="144">
        <f t="shared" si="28"/>
        <v>1446.8</v>
      </c>
      <c r="R89" s="144">
        <f t="shared" si="28"/>
        <v>1607.6</v>
      </c>
      <c r="S89" s="144">
        <f t="shared" si="28"/>
        <v>2143.4</v>
      </c>
      <c r="T89" s="144">
        <f t="shared" si="28"/>
        <v>2304.1999999999998</v>
      </c>
      <c r="U89" s="144">
        <f t="shared" si="35"/>
        <v>1425.7</v>
      </c>
      <c r="V89" s="144">
        <f t="shared" si="35"/>
        <v>1685.9</v>
      </c>
      <c r="W89" s="144">
        <f t="shared" si="35"/>
        <v>1529.8</v>
      </c>
      <c r="X89" s="144">
        <f t="shared" si="35"/>
        <v>2258.3000000000002</v>
      </c>
      <c r="Y89" s="144">
        <f t="shared" si="35"/>
        <v>3122</v>
      </c>
      <c r="Z89" s="144">
        <f t="shared" si="29"/>
        <v>1738.9</v>
      </c>
      <c r="AA89" s="144">
        <f t="shared" si="29"/>
        <v>2213.1999999999998</v>
      </c>
      <c r="AB89" s="144">
        <f t="shared" si="29"/>
        <v>3161.7</v>
      </c>
    </row>
    <row r="90" spans="1:28" s="72" customFormat="1" x14ac:dyDescent="0.2">
      <c r="A90" s="59">
        <v>1654</v>
      </c>
      <c r="B90" s="57" t="s">
        <v>112</v>
      </c>
      <c r="C90" s="58">
        <v>30</v>
      </c>
      <c r="D90" s="51">
        <f t="shared" si="30"/>
        <v>1219</v>
      </c>
      <c r="E90" s="151">
        <v>40.631999999999998</v>
      </c>
      <c r="F90" s="54">
        <f t="shared" si="26"/>
        <v>357.24</v>
      </c>
      <c r="G90" s="151">
        <v>11.907999999999999</v>
      </c>
      <c r="H90" s="51">
        <f t="shared" si="31"/>
        <v>346.9</v>
      </c>
      <c r="I90" s="156">
        <v>11.563000000000001</v>
      </c>
      <c r="J90" s="51">
        <f t="shared" si="32"/>
        <v>351.3</v>
      </c>
      <c r="K90" s="156">
        <v>11.71</v>
      </c>
      <c r="L90" s="51">
        <f t="shared" si="33"/>
        <v>356.1</v>
      </c>
      <c r="M90" s="156">
        <v>11.869</v>
      </c>
      <c r="N90" s="51">
        <f t="shared" si="34"/>
        <v>362.3</v>
      </c>
      <c r="O90" s="156">
        <v>12.077999999999999</v>
      </c>
      <c r="P90" s="144">
        <f t="shared" si="23"/>
        <v>393</v>
      </c>
      <c r="Q90" s="144">
        <f t="shared" si="28"/>
        <v>482.3</v>
      </c>
      <c r="R90" s="144">
        <f t="shared" si="28"/>
        <v>535.9</v>
      </c>
      <c r="S90" s="144">
        <f t="shared" si="28"/>
        <v>714.5</v>
      </c>
      <c r="T90" s="144">
        <f t="shared" si="28"/>
        <v>768.1</v>
      </c>
      <c r="U90" s="144">
        <f t="shared" si="35"/>
        <v>475.2</v>
      </c>
      <c r="V90" s="144">
        <f t="shared" si="35"/>
        <v>562</v>
      </c>
      <c r="W90" s="144">
        <f t="shared" si="35"/>
        <v>509.9</v>
      </c>
      <c r="X90" s="144">
        <f t="shared" si="35"/>
        <v>752.8</v>
      </c>
      <c r="Y90" s="144">
        <f t="shared" si="35"/>
        <v>1040.7</v>
      </c>
      <c r="Z90" s="144">
        <f t="shared" si="29"/>
        <v>579.6</v>
      </c>
      <c r="AA90" s="144">
        <f t="shared" si="29"/>
        <v>737.7</v>
      </c>
      <c r="AB90" s="144">
        <f t="shared" si="29"/>
        <v>1053.9000000000001</v>
      </c>
    </row>
    <row r="91" spans="1:28" s="72" customFormat="1" x14ac:dyDescent="0.2">
      <c r="A91" s="59">
        <v>1656</v>
      </c>
      <c r="B91" s="57" t="s">
        <v>113</v>
      </c>
      <c r="C91" s="71">
        <v>60</v>
      </c>
      <c r="D91" s="51">
        <f t="shared" si="30"/>
        <v>2437.9</v>
      </c>
      <c r="E91" s="151">
        <v>40.631999999999998</v>
      </c>
      <c r="F91" s="54">
        <f t="shared" si="26"/>
        <v>714.48</v>
      </c>
      <c r="G91" s="151">
        <v>11.907999999999999</v>
      </c>
      <c r="H91" s="51">
        <f t="shared" si="31"/>
        <v>693.8</v>
      </c>
      <c r="I91" s="156">
        <v>11.563000000000001</v>
      </c>
      <c r="J91" s="51">
        <f t="shared" si="32"/>
        <v>702.6</v>
      </c>
      <c r="K91" s="156">
        <v>11.71</v>
      </c>
      <c r="L91" s="51">
        <f t="shared" si="33"/>
        <v>712.1</v>
      </c>
      <c r="M91" s="156">
        <v>11.869</v>
      </c>
      <c r="N91" s="51">
        <f t="shared" si="34"/>
        <v>724.7</v>
      </c>
      <c r="O91" s="156">
        <v>12.077999999999999</v>
      </c>
      <c r="P91" s="144">
        <f t="shared" si="23"/>
        <v>785.9</v>
      </c>
      <c r="Q91" s="144">
        <f t="shared" si="28"/>
        <v>964.5</v>
      </c>
      <c r="R91" s="144">
        <f t="shared" si="28"/>
        <v>1071.7</v>
      </c>
      <c r="S91" s="144">
        <f t="shared" si="28"/>
        <v>1429</v>
      </c>
      <c r="T91" s="144">
        <f t="shared" si="28"/>
        <v>1536.1</v>
      </c>
      <c r="U91" s="144">
        <f t="shared" si="35"/>
        <v>950.5</v>
      </c>
      <c r="V91" s="144">
        <f t="shared" si="35"/>
        <v>1123.9000000000001</v>
      </c>
      <c r="W91" s="144">
        <f t="shared" si="35"/>
        <v>1019.9</v>
      </c>
      <c r="X91" s="144">
        <f t="shared" si="35"/>
        <v>1505.5</v>
      </c>
      <c r="Y91" s="144">
        <f t="shared" si="35"/>
        <v>2081.3000000000002</v>
      </c>
      <c r="Z91" s="144">
        <f t="shared" si="29"/>
        <v>1159.3</v>
      </c>
      <c r="AA91" s="144">
        <f t="shared" si="29"/>
        <v>1475.5</v>
      </c>
      <c r="AB91" s="144">
        <f t="shared" si="29"/>
        <v>2107.8000000000002</v>
      </c>
    </row>
    <row r="92" spans="1:28" s="72" customFormat="1" x14ac:dyDescent="0.2">
      <c r="A92" s="59">
        <v>1657</v>
      </c>
      <c r="B92" s="57" t="s">
        <v>114</v>
      </c>
      <c r="C92" s="71">
        <v>325.39999999999998</v>
      </c>
      <c r="D92" s="51">
        <f t="shared" si="30"/>
        <v>13221.7</v>
      </c>
      <c r="E92" s="151">
        <v>40.631999999999998</v>
      </c>
      <c r="F92" s="54">
        <f t="shared" si="26"/>
        <v>3874.8631999999998</v>
      </c>
      <c r="G92" s="151">
        <v>11.907999999999999</v>
      </c>
      <c r="H92" s="51">
        <f t="shared" si="31"/>
        <v>3762.6</v>
      </c>
      <c r="I92" s="156">
        <v>11.563000000000001</v>
      </c>
      <c r="J92" s="51">
        <f t="shared" si="32"/>
        <v>3810.4</v>
      </c>
      <c r="K92" s="156">
        <v>11.71</v>
      </c>
      <c r="L92" s="51">
        <f t="shared" si="33"/>
        <v>3862.2</v>
      </c>
      <c r="M92" s="156">
        <v>11.869</v>
      </c>
      <c r="N92" s="51">
        <f t="shared" si="34"/>
        <v>3930.2</v>
      </c>
      <c r="O92" s="156">
        <v>12.077999999999999</v>
      </c>
      <c r="P92" s="144">
        <f t="shared" si="23"/>
        <v>4262.3</v>
      </c>
      <c r="Q92" s="144">
        <f t="shared" si="28"/>
        <v>5231.1000000000004</v>
      </c>
      <c r="R92" s="144">
        <f t="shared" si="28"/>
        <v>5812.3</v>
      </c>
      <c r="S92" s="144">
        <f t="shared" si="28"/>
        <v>7749.7</v>
      </c>
      <c r="T92" s="144">
        <f t="shared" si="28"/>
        <v>8331</v>
      </c>
      <c r="U92" s="144">
        <f t="shared" si="35"/>
        <v>5154.8</v>
      </c>
      <c r="V92" s="144">
        <f t="shared" si="35"/>
        <v>6095.4</v>
      </c>
      <c r="W92" s="144">
        <f t="shared" si="35"/>
        <v>5531</v>
      </c>
      <c r="X92" s="144">
        <f t="shared" si="35"/>
        <v>8164.8</v>
      </c>
      <c r="Y92" s="144">
        <f t="shared" si="35"/>
        <v>11287.8</v>
      </c>
      <c r="Z92" s="144">
        <f t="shared" si="29"/>
        <v>6287.2</v>
      </c>
      <c r="AA92" s="144">
        <f t="shared" si="29"/>
        <v>8001.8</v>
      </c>
      <c r="AB92" s="144">
        <f t="shared" si="29"/>
        <v>11431.2</v>
      </c>
    </row>
    <row r="93" spans="1:28" s="72" customFormat="1" x14ac:dyDescent="0.2">
      <c r="A93" s="59">
        <v>1658</v>
      </c>
      <c r="B93" s="57" t="s">
        <v>115</v>
      </c>
      <c r="C93" s="58">
        <v>359.4</v>
      </c>
      <c r="D93" s="51">
        <f t="shared" si="30"/>
        <v>14603.1</v>
      </c>
      <c r="E93" s="151">
        <v>40.631999999999998</v>
      </c>
      <c r="F93" s="54">
        <f t="shared" si="26"/>
        <v>4279.7351999999992</v>
      </c>
      <c r="G93" s="151">
        <v>11.907999999999999</v>
      </c>
      <c r="H93" s="51">
        <f t="shared" si="31"/>
        <v>4155.7</v>
      </c>
      <c r="I93" s="156">
        <v>11.563000000000001</v>
      </c>
      <c r="J93" s="51">
        <f t="shared" si="32"/>
        <v>4208.6000000000004</v>
      </c>
      <c r="K93" s="156">
        <v>11.71</v>
      </c>
      <c r="L93" s="51">
        <f t="shared" si="33"/>
        <v>4265.7</v>
      </c>
      <c r="M93" s="156">
        <v>11.869</v>
      </c>
      <c r="N93" s="51">
        <f t="shared" si="34"/>
        <v>4340.8</v>
      </c>
      <c r="O93" s="156">
        <v>12.077999999999999</v>
      </c>
      <c r="P93" s="144">
        <f t="shared" si="23"/>
        <v>4707.7</v>
      </c>
      <c r="Q93" s="144">
        <f t="shared" si="28"/>
        <v>5777.6</v>
      </c>
      <c r="R93" s="144">
        <f t="shared" si="28"/>
        <v>6419.6</v>
      </c>
      <c r="S93" s="144">
        <f t="shared" si="28"/>
        <v>8559.5</v>
      </c>
      <c r="T93" s="144">
        <f t="shared" si="28"/>
        <v>9201.4</v>
      </c>
      <c r="U93" s="144">
        <f t="shared" si="35"/>
        <v>5693.4</v>
      </c>
      <c r="V93" s="144">
        <f t="shared" si="35"/>
        <v>6732.3</v>
      </c>
      <c r="W93" s="144">
        <f t="shared" si="35"/>
        <v>6108.9</v>
      </c>
      <c r="X93" s="144">
        <f t="shared" si="35"/>
        <v>9018</v>
      </c>
      <c r="Y93" s="144">
        <f t="shared" si="35"/>
        <v>12467.2</v>
      </c>
      <c r="Z93" s="144">
        <f t="shared" si="29"/>
        <v>6944.2</v>
      </c>
      <c r="AA93" s="144">
        <f t="shared" si="29"/>
        <v>8838.1</v>
      </c>
      <c r="AB93" s="144">
        <f t="shared" si="29"/>
        <v>12625.8</v>
      </c>
    </row>
    <row r="94" spans="1:28" s="72" customFormat="1" x14ac:dyDescent="0.2">
      <c r="A94" s="59">
        <v>1663</v>
      </c>
      <c r="B94" s="57" t="s">
        <v>116</v>
      </c>
      <c r="C94" s="58">
        <v>390</v>
      </c>
      <c r="D94" s="51">
        <f t="shared" ref="D94:D125" si="36">ROUND(E94*C94,1)</f>
        <v>15846.5</v>
      </c>
      <c r="E94" s="151">
        <v>40.631999999999998</v>
      </c>
      <c r="F94" s="54">
        <f t="shared" si="26"/>
        <v>4644.12</v>
      </c>
      <c r="G94" s="151">
        <v>11.907999999999999</v>
      </c>
      <c r="H94" s="51">
        <f t="shared" ref="H94:H125" si="37">ROUND(C94*I94,1)</f>
        <v>4509.6000000000004</v>
      </c>
      <c r="I94" s="156">
        <v>11.563000000000001</v>
      </c>
      <c r="J94" s="51">
        <f t="shared" ref="J94:J125" si="38">ROUND(K94*C94,1)</f>
        <v>4566.8999999999996</v>
      </c>
      <c r="K94" s="156">
        <v>11.71</v>
      </c>
      <c r="L94" s="51">
        <f t="shared" ref="L94:L125" si="39">ROUND(C94*M94,1)</f>
        <v>4628.8999999999996</v>
      </c>
      <c r="M94" s="156">
        <v>11.869</v>
      </c>
      <c r="N94" s="51">
        <f t="shared" ref="N94:N125" si="40">ROUND(O94*C94,1)</f>
        <v>4710.3999999999996</v>
      </c>
      <c r="O94" s="156">
        <v>12.077999999999999</v>
      </c>
      <c r="P94" s="144">
        <f t="shared" ref="P94:P149" si="41">ROUND($C94*$G94*P$6,1)</f>
        <v>5108.5</v>
      </c>
      <c r="Q94" s="144">
        <f t="shared" si="28"/>
        <v>6269.6</v>
      </c>
      <c r="R94" s="144">
        <f t="shared" si="28"/>
        <v>6966.2</v>
      </c>
      <c r="S94" s="144">
        <f t="shared" si="28"/>
        <v>9288.2000000000007</v>
      </c>
      <c r="T94" s="144">
        <f t="shared" si="28"/>
        <v>9984.9</v>
      </c>
      <c r="U94" s="144">
        <f t="shared" si="35"/>
        <v>6178.1</v>
      </c>
      <c r="V94" s="144">
        <f t="shared" si="35"/>
        <v>7305.5</v>
      </c>
      <c r="W94" s="144">
        <f t="shared" si="35"/>
        <v>6629.1</v>
      </c>
      <c r="X94" s="144">
        <f t="shared" si="35"/>
        <v>9785.7999999999993</v>
      </c>
      <c r="Y94" s="144">
        <f t="shared" si="35"/>
        <v>13528.7</v>
      </c>
      <c r="Z94" s="144">
        <f t="shared" si="29"/>
        <v>7535.4</v>
      </c>
      <c r="AA94" s="144">
        <f t="shared" si="29"/>
        <v>9590.5</v>
      </c>
      <c r="AB94" s="144">
        <f t="shared" si="29"/>
        <v>13700.7</v>
      </c>
    </row>
    <row r="95" spans="1:28" s="72" customFormat="1" x14ac:dyDescent="0.2">
      <c r="A95" s="59">
        <v>1665</v>
      </c>
      <c r="B95" s="57" t="s">
        <v>117</v>
      </c>
      <c r="C95" s="58">
        <v>196</v>
      </c>
      <c r="D95" s="51">
        <f t="shared" si="36"/>
        <v>7963.9</v>
      </c>
      <c r="E95" s="151">
        <v>40.631999999999998</v>
      </c>
      <c r="F95" s="54">
        <f t="shared" ref="F95:F149" si="42">G95*C95</f>
        <v>2333.9679999999998</v>
      </c>
      <c r="G95" s="151">
        <v>11.907999999999999</v>
      </c>
      <c r="H95" s="51">
        <f t="shared" si="37"/>
        <v>2266.3000000000002</v>
      </c>
      <c r="I95" s="156">
        <v>11.563000000000001</v>
      </c>
      <c r="J95" s="51">
        <f t="shared" si="38"/>
        <v>2295.1999999999998</v>
      </c>
      <c r="K95" s="156">
        <v>11.71</v>
      </c>
      <c r="L95" s="51">
        <f t="shared" si="39"/>
        <v>2326.3000000000002</v>
      </c>
      <c r="M95" s="156">
        <v>11.869</v>
      </c>
      <c r="N95" s="51">
        <f t="shared" si="40"/>
        <v>2367.3000000000002</v>
      </c>
      <c r="O95" s="156">
        <v>12.077999999999999</v>
      </c>
      <c r="P95" s="144">
        <f t="shared" si="41"/>
        <v>2567.4</v>
      </c>
      <c r="Q95" s="144">
        <f t="shared" si="28"/>
        <v>3150.9</v>
      </c>
      <c r="R95" s="144">
        <f t="shared" si="28"/>
        <v>3501</v>
      </c>
      <c r="S95" s="144">
        <f t="shared" si="28"/>
        <v>4667.8999999999996</v>
      </c>
      <c r="T95" s="144">
        <f t="shared" si="28"/>
        <v>5018</v>
      </c>
      <c r="U95" s="144">
        <f t="shared" ref="U95:Y126" si="43">ROUND($C95*$I95*U$6,1)</f>
        <v>3104.9</v>
      </c>
      <c r="V95" s="144">
        <f t="shared" si="43"/>
        <v>3671.5</v>
      </c>
      <c r="W95" s="144">
        <f t="shared" si="43"/>
        <v>3331.5</v>
      </c>
      <c r="X95" s="144">
        <f t="shared" si="43"/>
        <v>4918</v>
      </c>
      <c r="Y95" s="144">
        <f t="shared" si="43"/>
        <v>6799</v>
      </c>
      <c r="Z95" s="144">
        <f t="shared" si="29"/>
        <v>3787.1</v>
      </c>
      <c r="AA95" s="144">
        <f t="shared" si="29"/>
        <v>4819.8999999999996</v>
      </c>
      <c r="AB95" s="144">
        <f t="shared" si="29"/>
        <v>6885.6</v>
      </c>
    </row>
    <row r="96" spans="1:28" s="72" customFormat="1" x14ac:dyDescent="0.2">
      <c r="A96" s="59">
        <v>1667</v>
      </c>
      <c r="B96" s="57" t="s">
        <v>118</v>
      </c>
      <c r="C96" s="58">
        <v>179.1</v>
      </c>
      <c r="D96" s="51">
        <f t="shared" si="36"/>
        <v>7277.2</v>
      </c>
      <c r="E96" s="151">
        <v>40.631999999999998</v>
      </c>
      <c r="F96" s="54">
        <f t="shared" si="42"/>
        <v>2132.7228</v>
      </c>
      <c r="G96" s="151">
        <v>11.907999999999999</v>
      </c>
      <c r="H96" s="51">
        <f t="shared" si="37"/>
        <v>2070.9</v>
      </c>
      <c r="I96" s="156">
        <v>11.563000000000001</v>
      </c>
      <c r="J96" s="51">
        <f t="shared" si="38"/>
        <v>2097.3000000000002</v>
      </c>
      <c r="K96" s="156">
        <v>11.71</v>
      </c>
      <c r="L96" s="51">
        <f t="shared" si="39"/>
        <v>2125.6999999999998</v>
      </c>
      <c r="M96" s="156">
        <v>11.869</v>
      </c>
      <c r="N96" s="51">
        <f t="shared" si="40"/>
        <v>2163.1999999999998</v>
      </c>
      <c r="O96" s="156">
        <v>12.077999999999999</v>
      </c>
      <c r="P96" s="144">
        <f t="shared" si="41"/>
        <v>2346</v>
      </c>
      <c r="Q96" s="144">
        <f t="shared" si="28"/>
        <v>2879.2</v>
      </c>
      <c r="R96" s="144">
        <f t="shared" si="28"/>
        <v>3199.1</v>
      </c>
      <c r="S96" s="144">
        <f t="shared" si="28"/>
        <v>4265.3999999999996</v>
      </c>
      <c r="T96" s="144">
        <f t="shared" si="28"/>
        <v>4585.3999999999996</v>
      </c>
      <c r="U96" s="144">
        <f t="shared" si="43"/>
        <v>2837.2</v>
      </c>
      <c r="V96" s="144">
        <f t="shared" si="43"/>
        <v>3354.9</v>
      </c>
      <c r="W96" s="144">
        <f t="shared" si="43"/>
        <v>3044.3</v>
      </c>
      <c r="X96" s="144">
        <f t="shared" si="43"/>
        <v>4493.8999999999996</v>
      </c>
      <c r="Y96" s="144">
        <f t="shared" si="43"/>
        <v>6212.8</v>
      </c>
      <c r="Z96" s="144">
        <f t="shared" si="29"/>
        <v>3460.5</v>
      </c>
      <c r="AA96" s="144">
        <f t="shared" si="29"/>
        <v>4404.3</v>
      </c>
      <c r="AB96" s="144">
        <f t="shared" si="29"/>
        <v>6291.9</v>
      </c>
    </row>
    <row r="97" spans="1:28" s="72" customFormat="1" x14ac:dyDescent="0.2">
      <c r="A97" s="59">
        <v>1675</v>
      </c>
      <c r="B97" s="57" t="s">
        <v>119</v>
      </c>
      <c r="C97" s="71">
        <v>160</v>
      </c>
      <c r="D97" s="51">
        <f t="shared" si="36"/>
        <v>6501.1</v>
      </c>
      <c r="E97" s="151">
        <v>40.631999999999998</v>
      </c>
      <c r="F97" s="54">
        <f t="shared" si="42"/>
        <v>1905.28</v>
      </c>
      <c r="G97" s="151">
        <v>11.907999999999999</v>
      </c>
      <c r="H97" s="51">
        <f t="shared" si="37"/>
        <v>1850.1</v>
      </c>
      <c r="I97" s="156">
        <v>11.563000000000001</v>
      </c>
      <c r="J97" s="51">
        <f t="shared" si="38"/>
        <v>1873.6</v>
      </c>
      <c r="K97" s="156">
        <v>11.71</v>
      </c>
      <c r="L97" s="51">
        <f t="shared" si="39"/>
        <v>1899</v>
      </c>
      <c r="M97" s="156">
        <v>11.869</v>
      </c>
      <c r="N97" s="51">
        <f t="shared" si="40"/>
        <v>1932.5</v>
      </c>
      <c r="O97" s="156">
        <v>12.077999999999999</v>
      </c>
      <c r="P97" s="144">
        <f t="shared" si="41"/>
        <v>2095.8000000000002</v>
      </c>
      <c r="Q97" s="144">
        <f t="shared" si="28"/>
        <v>2572.1</v>
      </c>
      <c r="R97" s="144">
        <f t="shared" si="28"/>
        <v>2857.9</v>
      </c>
      <c r="S97" s="144">
        <f t="shared" si="28"/>
        <v>3810.6</v>
      </c>
      <c r="T97" s="144">
        <f t="shared" si="28"/>
        <v>4096.3999999999996</v>
      </c>
      <c r="U97" s="144">
        <f t="shared" si="43"/>
        <v>2534.6</v>
      </c>
      <c r="V97" s="144">
        <f t="shared" si="43"/>
        <v>2997.1</v>
      </c>
      <c r="W97" s="144">
        <f t="shared" si="43"/>
        <v>2719.6</v>
      </c>
      <c r="X97" s="144">
        <f t="shared" si="43"/>
        <v>4014.7</v>
      </c>
      <c r="Y97" s="144">
        <f t="shared" si="43"/>
        <v>5550.2</v>
      </c>
      <c r="Z97" s="144">
        <f t="shared" si="29"/>
        <v>3091.4</v>
      </c>
      <c r="AA97" s="144">
        <f t="shared" si="29"/>
        <v>3934.6</v>
      </c>
      <c r="AB97" s="144">
        <f t="shared" si="29"/>
        <v>5620.8</v>
      </c>
    </row>
    <row r="98" spans="1:28" s="72" customFormat="1" x14ac:dyDescent="0.2">
      <c r="A98" s="59">
        <v>1676</v>
      </c>
      <c r="B98" s="57" t="s">
        <v>120</v>
      </c>
      <c r="C98" s="58">
        <v>48.75</v>
      </c>
      <c r="D98" s="51">
        <f t="shared" si="36"/>
        <v>1980.8</v>
      </c>
      <c r="E98" s="151">
        <v>40.631999999999998</v>
      </c>
      <c r="F98" s="54">
        <f t="shared" si="42"/>
        <v>580.51499999999999</v>
      </c>
      <c r="G98" s="151">
        <v>11.907999999999999</v>
      </c>
      <c r="H98" s="51">
        <f t="shared" si="37"/>
        <v>563.70000000000005</v>
      </c>
      <c r="I98" s="156">
        <v>11.563000000000001</v>
      </c>
      <c r="J98" s="51">
        <f t="shared" si="38"/>
        <v>570.9</v>
      </c>
      <c r="K98" s="156">
        <v>11.71</v>
      </c>
      <c r="L98" s="51">
        <f t="shared" si="39"/>
        <v>578.6</v>
      </c>
      <c r="M98" s="156">
        <v>11.869</v>
      </c>
      <c r="N98" s="51">
        <f t="shared" si="40"/>
        <v>588.79999999999995</v>
      </c>
      <c r="O98" s="156">
        <v>12.077999999999999</v>
      </c>
      <c r="P98" s="144">
        <f t="shared" si="41"/>
        <v>638.6</v>
      </c>
      <c r="Q98" s="144">
        <f t="shared" si="28"/>
        <v>783.7</v>
      </c>
      <c r="R98" s="144">
        <f t="shared" si="28"/>
        <v>870.8</v>
      </c>
      <c r="S98" s="144">
        <f t="shared" si="28"/>
        <v>1161</v>
      </c>
      <c r="T98" s="144">
        <f t="shared" si="28"/>
        <v>1248.0999999999999</v>
      </c>
      <c r="U98" s="144">
        <f t="shared" si="43"/>
        <v>772.3</v>
      </c>
      <c r="V98" s="144">
        <f t="shared" si="43"/>
        <v>913.2</v>
      </c>
      <c r="W98" s="144">
        <f t="shared" si="43"/>
        <v>828.6</v>
      </c>
      <c r="X98" s="144">
        <f t="shared" si="43"/>
        <v>1223.2</v>
      </c>
      <c r="Y98" s="144">
        <f t="shared" si="43"/>
        <v>1691.1</v>
      </c>
      <c r="Z98" s="144">
        <f t="shared" si="29"/>
        <v>942</v>
      </c>
      <c r="AA98" s="144">
        <f t="shared" si="29"/>
        <v>1198.9000000000001</v>
      </c>
      <c r="AB98" s="144">
        <f t="shared" si="29"/>
        <v>1712.7</v>
      </c>
    </row>
    <row r="99" spans="1:28" s="72" customFormat="1" ht="25.5" x14ac:dyDescent="0.2">
      <c r="A99" s="59">
        <v>1687</v>
      </c>
      <c r="B99" s="57" t="s">
        <v>170</v>
      </c>
      <c r="C99" s="71">
        <v>381.3</v>
      </c>
      <c r="D99" s="51">
        <f t="shared" si="36"/>
        <v>15493</v>
      </c>
      <c r="E99" s="151">
        <v>40.631999999999998</v>
      </c>
      <c r="F99" s="54">
        <f t="shared" si="42"/>
        <v>4540.5204000000003</v>
      </c>
      <c r="G99" s="151">
        <v>11.907999999999999</v>
      </c>
      <c r="H99" s="51">
        <f t="shared" si="37"/>
        <v>4409</v>
      </c>
      <c r="I99" s="156">
        <v>11.563000000000001</v>
      </c>
      <c r="J99" s="51">
        <f t="shared" si="38"/>
        <v>4465</v>
      </c>
      <c r="K99" s="156">
        <v>11.71</v>
      </c>
      <c r="L99" s="51">
        <f t="shared" si="39"/>
        <v>4525.6000000000004</v>
      </c>
      <c r="M99" s="156">
        <v>11.869</v>
      </c>
      <c r="N99" s="51">
        <f t="shared" si="40"/>
        <v>4605.3</v>
      </c>
      <c r="O99" s="156">
        <v>12.077999999999999</v>
      </c>
      <c r="P99" s="144">
        <f t="shared" si="41"/>
        <v>4994.6000000000004</v>
      </c>
      <c r="Q99" s="144">
        <f t="shared" si="28"/>
        <v>6129.7</v>
      </c>
      <c r="R99" s="144">
        <f t="shared" si="28"/>
        <v>6810.8</v>
      </c>
      <c r="S99" s="144">
        <f t="shared" si="28"/>
        <v>9081</v>
      </c>
      <c r="T99" s="144">
        <f t="shared" si="28"/>
        <v>9762.1</v>
      </c>
      <c r="U99" s="144">
        <f t="shared" si="43"/>
        <v>6040.3</v>
      </c>
      <c r="V99" s="144">
        <f t="shared" si="43"/>
        <v>7142.5</v>
      </c>
      <c r="W99" s="144">
        <f t="shared" si="43"/>
        <v>6481.2</v>
      </c>
      <c r="X99" s="144">
        <f t="shared" si="43"/>
        <v>9567.5</v>
      </c>
      <c r="Y99" s="144">
        <f t="shared" si="43"/>
        <v>13226.9</v>
      </c>
      <c r="Z99" s="144">
        <f t="shared" si="29"/>
        <v>7367.3</v>
      </c>
      <c r="AA99" s="144">
        <f t="shared" si="29"/>
        <v>9376.5</v>
      </c>
      <c r="AB99" s="144">
        <f t="shared" si="29"/>
        <v>13395</v>
      </c>
    </row>
    <row r="100" spans="1:28" s="72" customFormat="1" ht="25.5" x14ac:dyDescent="0.2">
      <c r="A100" s="59">
        <v>1688</v>
      </c>
      <c r="B100" s="57" t="s">
        <v>121</v>
      </c>
      <c r="C100" s="58">
        <v>445</v>
      </c>
      <c r="D100" s="51">
        <f t="shared" si="36"/>
        <v>18081.2</v>
      </c>
      <c r="E100" s="151">
        <v>40.631999999999998</v>
      </c>
      <c r="F100" s="54">
        <f t="shared" si="42"/>
        <v>5299.0599999999995</v>
      </c>
      <c r="G100" s="151">
        <v>11.907999999999999</v>
      </c>
      <c r="H100" s="51">
        <f t="shared" si="37"/>
        <v>5145.5</v>
      </c>
      <c r="I100" s="156">
        <v>11.563000000000001</v>
      </c>
      <c r="J100" s="51">
        <f t="shared" si="38"/>
        <v>5211</v>
      </c>
      <c r="K100" s="156">
        <v>11.71</v>
      </c>
      <c r="L100" s="51">
        <f t="shared" si="39"/>
        <v>5281.7</v>
      </c>
      <c r="M100" s="156">
        <v>11.869</v>
      </c>
      <c r="N100" s="51">
        <f t="shared" si="40"/>
        <v>5374.7</v>
      </c>
      <c r="O100" s="156">
        <v>12.077999999999999</v>
      </c>
      <c r="P100" s="144">
        <f t="shared" si="41"/>
        <v>5829</v>
      </c>
      <c r="Q100" s="144">
        <f t="shared" si="28"/>
        <v>7153.7</v>
      </c>
      <c r="R100" s="144">
        <f t="shared" si="28"/>
        <v>7948.6</v>
      </c>
      <c r="S100" s="144">
        <f t="shared" si="28"/>
        <v>10598.1</v>
      </c>
      <c r="T100" s="144">
        <f t="shared" si="28"/>
        <v>11393</v>
      </c>
      <c r="U100" s="144">
        <f t="shared" si="43"/>
        <v>7049.4</v>
      </c>
      <c r="V100" s="144">
        <f t="shared" si="43"/>
        <v>8335.7999999999993</v>
      </c>
      <c r="W100" s="144">
        <f t="shared" si="43"/>
        <v>7563.9</v>
      </c>
      <c r="X100" s="144">
        <f t="shared" si="43"/>
        <v>11165.8</v>
      </c>
      <c r="Y100" s="144">
        <f t="shared" si="43"/>
        <v>15436.6</v>
      </c>
      <c r="Z100" s="144">
        <f t="shared" si="29"/>
        <v>8598.2000000000007</v>
      </c>
      <c r="AA100" s="144">
        <f t="shared" si="29"/>
        <v>10943.1</v>
      </c>
      <c r="AB100" s="144">
        <f t="shared" si="29"/>
        <v>15633</v>
      </c>
    </row>
    <row r="101" spans="1:28" s="72" customFormat="1" x14ac:dyDescent="0.2">
      <c r="A101" s="59">
        <v>1691</v>
      </c>
      <c r="B101" s="57" t="s">
        <v>122</v>
      </c>
      <c r="C101" s="58">
        <v>409.3</v>
      </c>
      <c r="D101" s="51">
        <f t="shared" si="36"/>
        <v>16630.7</v>
      </c>
      <c r="E101" s="151">
        <v>40.631999999999998</v>
      </c>
      <c r="F101" s="54">
        <f t="shared" si="42"/>
        <v>4873.9444000000003</v>
      </c>
      <c r="G101" s="151">
        <v>11.907999999999999</v>
      </c>
      <c r="H101" s="51">
        <f t="shared" si="37"/>
        <v>4732.7</v>
      </c>
      <c r="I101" s="156">
        <v>11.563000000000001</v>
      </c>
      <c r="J101" s="51">
        <f t="shared" si="38"/>
        <v>4792.8999999999996</v>
      </c>
      <c r="K101" s="156">
        <v>11.71</v>
      </c>
      <c r="L101" s="51">
        <f t="shared" si="39"/>
        <v>4858</v>
      </c>
      <c r="M101" s="156">
        <v>11.869</v>
      </c>
      <c r="N101" s="51">
        <f t="shared" si="40"/>
        <v>4943.5</v>
      </c>
      <c r="O101" s="156">
        <v>12.077999999999999</v>
      </c>
      <c r="P101" s="144">
        <f t="shared" si="41"/>
        <v>5361.3</v>
      </c>
      <c r="Q101" s="144">
        <f t="shared" si="28"/>
        <v>6579.8</v>
      </c>
      <c r="R101" s="144">
        <f t="shared" si="28"/>
        <v>7310.9</v>
      </c>
      <c r="S101" s="144">
        <f t="shared" si="28"/>
        <v>9747.9</v>
      </c>
      <c r="T101" s="144">
        <f t="shared" si="28"/>
        <v>10479</v>
      </c>
      <c r="U101" s="144">
        <f t="shared" si="43"/>
        <v>6483.8</v>
      </c>
      <c r="V101" s="144">
        <f t="shared" si="43"/>
        <v>7667</v>
      </c>
      <c r="W101" s="144">
        <f t="shared" si="43"/>
        <v>6957.1</v>
      </c>
      <c r="X101" s="144">
        <f t="shared" si="43"/>
        <v>10270</v>
      </c>
      <c r="Y101" s="144">
        <f t="shared" si="43"/>
        <v>14198.2</v>
      </c>
      <c r="Z101" s="144">
        <f t="shared" si="29"/>
        <v>7908.3</v>
      </c>
      <c r="AA101" s="144">
        <f t="shared" si="29"/>
        <v>10065.1</v>
      </c>
      <c r="AB101" s="144">
        <f t="shared" si="29"/>
        <v>14378.7</v>
      </c>
    </row>
    <row r="102" spans="1:28" s="72" customFormat="1" x14ac:dyDescent="0.2">
      <c r="A102" s="59">
        <v>1697</v>
      </c>
      <c r="B102" s="57" t="s">
        <v>123</v>
      </c>
      <c r="C102" s="58">
        <v>300</v>
      </c>
      <c r="D102" s="51">
        <f t="shared" si="36"/>
        <v>12189.6</v>
      </c>
      <c r="E102" s="151">
        <v>40.631999999999998</v>
      </c>
      <c r="F102" s="54">
        <f t="shared" si="42"/>
        <v>3572.3999999999996</v>
      </c>
      <c r="G102" s="151">
        <v>11.907999999999999</v>
      </c>
      <c r="H102" s="51">
        <f t="shared" si="37"/>
        <v>3468.9</v>
      </c>
      <c r="I102" s="156">
        <v>11.563000000000001</v>
      </c>
      <c r="J102" s="51">
        <f t="shared" si="38"/>
        <v>3513</v>
      </c>
      <c r="K102" s="156">
        <v>11.71</v>
      </c>
      <c r="L102" s="51">
        <f t="shared" si="39"/>
        <v>3560.7</v>
      </c>
      <c r="M102" s="156">
        <v>11.869</v>
      </c>
      <c r="N102" s="51">
        <f t="shared" si="40"/>
        <v>3623.4</v>
      </c>
      <c r="O102" s="156">
        <v>12.077999999999999</v>
      </c>
      <c r="P102" s="144">
        <f t="shared" si="41"/>
        <v>3929.6</v>
      </c>
      <c r="Q102" s="144">
        <f t="shared" si="28"/>
        <v>4822.7</v>
      </c>
      <c r="R102" s="144">
        <f t="shared" si="28"/>
        <v>5358.6</v>
      </c>
      <c r="S102" s="144">
        <f t="shared" si="28"/>
        <v>7144.8</v>
      </c>
      <c r="T102" s="144">
        <f t="shared" si="28"/>
        <v>7680.7</v>
      </c>
      <c r="U102" s="144">
        <f t="shared" si="43"/>
        <v>4752.3999999999996</v>
      </c>
      <c r="V102" s="144">
        <f t="shared" si="43"/>
        <v>5619.6</v>
      </c>
      <c r="W102" s="144">
        <f t="shared" si="43"/>
        <v>5099.3</v>
      </c>
      <c r="X102" s="144">
        <f t="shared" si="43"/>
        <v>7527.5</v>
      </c>
      <c r="Y102" s="144">
        <f t="shared" si="43"/>
        <v>10406.700000000001</v>
      </c>
      <c r="Z102" s="144">
        <f t="shared" si="29"/>
        <v>5796.5</v>
      </c>
      <c r="AA102" s="144">
        <f t="shared" si="29"/>
        <v>7377.3</v>
      </c>
      <c r="AB102" s="144">
        <f t="shared" si="29"/>
        <v>10539</v>
      </c>
    </row>
    <row r="103" spans="1:28" s="72" customFormat="1" x14ac:dyDescent="0.2">
      <c r="A103" s="59">
        <v>1701</v>
      </c>
      <c r="B103" s="57" t="s">
        <v>124</v>
      </c>
      <c r="C103" s="58">
        <v>150</v>
      </c>
      <c r="D103" s="51">
        <f t="shared" si="36"/>
        <v>6094.8</v>
      </c>
      <c r="E103" s="151">
        <v>40.631999999999998</v>
      </c>
      <c r="F103" s="54">
        <f t="shared" si="42"/>
        <v>1786.1999999999998</v>
      </c>
      <c r="G103" s="151">
        <v>11.907999999999999</v>
      </c>
      <c r="H103" s="51">
        <f t="shared" si="37"/>
        <v>1734.5</v>
      </c>
      <c r="I103" s="156">
        <v>11.563000000000001</v>
      </c>
      <c r="J103" s="51">
        <f t="shared" si="38"/>
        <v>1756.5</v>
      </c>
      <c r="K103" s="156">
        <v>11.71</v>
      </c>
      <c r="L103" s="51">
        <f t="shared" si="39"/>
        <v>1780.4</v>
      </c>
      <c r="M103" s="156">
        <v>11.869</v>
      </c>
      <c r="N103" s="51">
        <f t="shared" si="40"/>
        <v>1811.7</v>
      </c>
      <c r="O103" s="156">
        <v>12.077999999999999</v>
      </c>
      <c r="P103" s="144">
        <f t="shared" si="41"/>
        <v>1964.8</v>
      </c>
      <c r="Q103" s="144">
        <f t="shared" si="28"/>
        <v>2411.4</v>
      </c>
      <c r="R103" s="144">
        <f t="shared" si="28"/>
        <v>2679.3</v>
      </c>
      <c r="S103" s="144">
        <f t="shared" si="28"/>
        <v>3572.4</v>
      </c>
      <c r="T103" s="144">
        <f t="shared" si="28"/>
        <v>3840.3</v>
      </c>
      <c r="U103" s="144">
        <f t="shared" si="43"/>
        <v>2376.1999999999998</v>
      </c>
      <c r="V103" s="144">
        <f t="shared" si="43"/>
        <v>2809.8</v>
      </c>
      <c r="W103" s="144">
        <f t="shared" si="43"/>
        <v>2549.6</v>
      </c>
      <c r="X103" s="144">
        <f t="shared" si="43"/>
        <v>3763.8</v>
      </c>
      <c r="Y103" s="144">
        <f t="shared" si="43"/>
        <v>5203.3999999999996</v>
      </c>
      <c r="Z103" s="144">
        <f t="shared" si="29"/>
        <v>2898.2</v>
      </c>
      <c r="AA103" s="144">
        <f t="shared" si="29"/>
        <v>3688.7</v>
      </c>
      <c r="AB103" s="144">
        <f t="shared" si="29"/>
        <v>5269.5</v>
      </c>
    </row>
    <row r="104" spans="1:28" s="72" customFormat="1" x14ac:dyDescent="0.2">
      <c r="A104" s="59">
        <v>1709</v>
      </c>
      <c r="B104" s="57" t="s">
        <v>125</v>
      </c>
      <c r="C104" s="58">
        <v>87</v>
      </c>
      <c r="D104" s="51">
        <f t="shared" si="36"/>
        <v>3535</v>
      </c>
      <c r="E104" s="151">
        <v>40.631999999999998</v>
      </c>
      <c r="F104" s="54">
        <f t="shared" si="42"/>
        <v>1035.9959999999999</v>
      </c>
      <c r="G104" s="151">
        <v>11.907999999999999</v>
      </c>
      <c r="H104" s="51">
        <f t="shared" si="37"/>
        <v>1006</v>
      </c>
      <c r="I104" s="156">
        <v>11.563000000000001</v>
      </c>
      <c r="J104" s="51">
        <f t="shared" si="38"/>
        <v>1018.8</v>
      </c>
      <c r="K104" s="156">
        <v>11.71</v>
      </c>
      <c r="L104" s="51">
        <f t="shared" si="39"/>
        <v>1032.5999999999999</v>
      </c>
      <c r="M104" s="156">
        <v>11.869</v>
      </c>
      <c r="N104" s="51">
        <f t="shared" si="40"/>
        <v>1050.8</v>
      </c>
      <c r="O104" s="156">
        <v>12.077999999999999</v>
      </c>
      <c r="P104" s="144">
        <f t="shared" si="41"/>
        <v>1139.5999999999999</v>
      </c>
      <c r="Q104" s="144">
        <f t="shared" si="28"/>
        <v>1398.6</v>
      </c>
      <c r="R104" s="144">
        <f t="shared" si="28"/>
        <v>1554</v>
      </c>
      <c r="S104" s="144">
        <f t="shared" si="28"/>
        <v>2072</v>
      </c>
      <c r="T104" s="144">
        <f t="shared" si="28"/>
        <v>2227.4</v>
      </c>
      <c r="U104" s="144">
        <f t="shared" si="43"/>
        <v>1378.2</v>
      </c>
      <c r="V104" s="144">
        <f t="shared" si="43"/>
        <v>1629.7</v>
      </c>
      <c r="W104" s="144">
        <f t="shared" si="43"/>
        <v>1478.8</v>
      </c>
      <c r="X104" s="144">
        <f t="shared" si="43"/>
        <v>2183</v>
      </c>
      <c r="Y104" s="144">
        <f t="shared" si="43"/>
        <v>3017.9</v>
      </c>
      <c r="Z104" s="144">
        <f t="shared" si="29"/>
        <v>1681</v>
      </c>
      <c r="AA104" s="144">
        <f t="shared" si="29"/>
        <v>2139.5</v>
      </c>
      <c r="AB104" s="144">
        <f t="shared" si="29"/>
        <v>3056.4</v>
      </c>
    </row>
    <row r="105" spans="1:28" s="72" customFormat="1" x14ac:dyDescent="0.2">
      <c r="A105" s="59">
        <v>1711</v>
      </c>
      <c r="B105" s="57" t="s">
        <v>126</v>
      </c>
      <c r="C105" s="58">
        <v>200</v>
      </c>
      <c r="D105" s="51">
        <f t="shared" si="36"/>
        <v>8126.4</v>
      </c>
      <c r="E105" s="151">
        <v>40.631999999999998</v>
      </c>
      <c r="F105" s="54">
        <f t="shared" si="42"/>
        <v>2381.6</v>
      </c>
      <c r="G105" s="151">
        <v>11.907999999999999</v>
      </c>
      <c r="H105" s="51">
        <f t="shared" si="37"/>
        <v>2312.6</v>
      </c>
      <c r="I105" s="156">
        <v>11.563000000000001</v>
      </c>
      <c r="J105" s="51">
        <f t="shared" si="38"/>
        <v>2342</v>
      </c>
      <c r="K105" s="156">
        <v>11.71</v>
      </c>
      <c r="L105" s="51">
        <f t="shared" si="39"/>
        <v>2373.8000000000002</v>
      </c>
      <c r="M105" s="156">
        <v>11.869</v>
      </c>
      <c r="N105" s="51">
        <f t="shared" si="40"/>
        <v>2415.6</v>
      </c>
      <c r="O105" s="156">
        <v>12.077999999999999</v>
      </c>
      <c r="P105" s="144">
        <f t="shared" si="41"/>
        <v>2619.8000000000002</v>
      </c>
      <c r="Q105" s="144">
        <f t="shared" si="28"/>
        <v>3215.2</v>
      </c>
      <c r="R105" s="144">
        <f t="shared" si="28"/>
        <v>3572.4</v>
      </c>
      <c r="S105" s="144">
        <f t="shared" si="28"/>
        <v>4763.2</v>
      </c>
      <c r="T105" s="144">
        <f t="shared" si="28"/>
        <v>5120.3999999999996</v>
      </c>
      <c r="U105" s="144">
        <f t="shared" si="43"/>
        <v>3168.3</v>
      </c>
      <c r="V105" s="144">
        <f t="shared" si="43"/>
        <v>3746.4</v>
      </c>
      <c r="W105" s="144">
        <f t="shared" si="43"/>
        <v>3399.5</v>
      </c>
      <c r="X105" s="144">
        <f t="shared" si="43"/>
        <v>5018.3</v>
      </c>
      <c r="Y105" s="144">
        <f t="shared" si="43"/>
        <v>6937.8</v>
      </c>
      <c r="Z105" s="144">
        <f t="shared" si="29"/>
        <v>3864.3</v>
      </c>
      <c r="AA105" s="144">
        <f t="shared" si="29"/>
        <v>4918.2</v>
      </c>
      <c r="AB105" s="144">
        <f t="shared" si="29"/>
        <v>7026</v>
      </c>
    </row>
    <row r="106" spans="1:28" s="72" customFormat="1" x14ac:dyDescent="0.2">
      <c r="A106" s="59">
        <v>1713</v>
      </c>
      <c r="B106" s="57" t="s">
        <v>127</v>
      </c>
      <c r="C106" s="58">
        <v>105</v>
      </c>
      <c r="D106" s="51">
        <f t="shared" si="36"/>
        <v>4266.3999999999996</v>
      </c>
      <c r="E106" s="151">
        <v>40.631999999999998</v>
      </c>
      <c r="F106" s="54">
        <f t="shared" si="42"/>
        <v>1250.3399999999999</v>
      </c>
      <c r="G106" s="151">
        <v>11.907999999999999</v>
      </c>
      <c r="H106" s="51">
        <f t="shared" si="37"/>
        <v>1214.0999999999999</v>
      </c>
      <c r="I106" s="156">
        <v>11.563000000000001</v>
      </c>
      <c r="J106" s="51">
        <f t="shared" si="38"/>
        <v>1229.5999999999999</v>
      </c>
      <c r="K106" s="156">
        <v>11.71</v>
      </c>
      <c r="L106" s="51">
        <f t="shared" si="39"/>
        <v>1246.2</v>
      </c>
      <c r="M106" s="156">
        <v>11.869</v>
      </c>
      <c r="N106" s="51">
        <f t="shared" si="40"/>
        <v>1268.2</v>
      </c>
      <c r="O106" s="156">
        <v>12.077999999999999</v>
      </c>
      <c r="P106" s="144">
        <f t="shared" si="41"/>
        <v>1375.4</v>
      </c>
      <c r="Q106" s="144">
        <f t="shared" si="28"/>
        <v>1688</v>
      </c>
      <c r="R106" s="144">
        <f t="shared" si="28"/>
        <v>1875.5</v>
      </c>
      <c r="S106" s="144">
        <f t="shared" si="28"/>
        <v>2500.6999999999998</v>
      </c>
      <c r="T106" s="144">
        <f t="shared" si="28"/>
        <v>2688.2</v>
      </c>
      <c r="U106" s="144">
        <f t="shared" si="43"/>
        <v>1663.3</v>
      </c>
      <c r="V106" s="144">
        <f t="shared" si="43"/>
        <v>1966.9</v>
      </c>
      <c r="W106" s="144">
        <f t="shared" si="43"/>
        <v>1784.7</v>
      </c>
      <c r="X106" s="144">
        <f t="shared" si="43"/>
        <v>2634.6</v>
      </c>
      <c r="Y106" s="144">
        <f t="shared" si="43"/>
        <v>3642.3</v>
      </c>
      <c r="Z106" s="144">
        <f t="shared" si="29"/>
        <v>2028.8</v>
      </c>
      <c r="AA106" s="144">
        <f t="shared" si="29"/>
        <v>2582.1999999999998</v>
      </c>
      <c r="AB106" s="144">
        <f t="shared" si="29"/>
        <v>3688.8</v>
      </c>
    </row>
    <row r="107" spans="1:28" s="72" customFormat="1" x14ac:dyDescent="0.2">
      <c r="A107" s="59">
        <v>1715</v>
      </c>
      <c r="B107" s="57" t="s">
        <v>128</v>
      </c>
      <c r="C107" s="71">
        <v>66.8</v>
      </c>
      <c r="D107" s="51">
        <f t="shared" si="36"/>
        <v>2714.2</v>
      </c>
      <c r="E107" s="151">
        <v>40.631999999999998</v>
      </c>
      <c r="F107" s="54">
        <f t="shared" si="42"/>
        <v>795.45439999999996</v>
      </c>
      <c r="G107" s="151">
        <v>11.907999999999999</v>
      </c>
      <c r="H107" s="51">
        <f t="shared" si="37"/>
        <v>772.4</v>
      </c>
      <c r="I107" s="156">
        <v>11.563000000000001</v>
      </c>
      <c r="J107" s="51">
        <f t="shared" si="38"/>
        <v>782.2</v>
      </c>
      <c r="K107" s="156">
        <v>11.71</v>
      </c>
      <c r="L107" s="51">
        <f t="shared" si="39"/>
        <v>792.8</v>
      </c>
      <c r="M107" s="156">
        <v>11.869</v>
      </c>
      <c r="N107" s="51">
        <f t="shared" si="40"/>
        <v>806.8</v>
      </c>
      <c r="O107" s="156">
        <v>12.077999999999999</v>
      </c>
      <c r="P107" s="144">
        <f t="shared" si="41"/>
        <v>875</v>
      </c>
      <c r="Q107" s="144">
        <f t="shared" si="28"/>
        <v>1073.9000000000001</v>
      </c>
      <c r="R107" s="144">
        <f t="shared" si="28"/>
        <v>1193.2</v>
      </c>
      <c r="S107" s="144">
        <f t="shared" si="28"/>
        <v>1590.9</v>
      </c>
      <c r="T107" s="144">
        <f t="shared" si="28"/>
        <v>1710.2</v>
      </c>
      <c r="U107" s="144">
        <f t="shared" si="43"/>
        <v>1058.2</v>
      </c>
      <c r="V107" s="144">
        <f t="shared" si="43"/>
        <v>1251.3</v>
      </c>
      <c r="W107" s="144">
        <f t="shared" si="43"/>
        <v>1135.4000000000001</v>
      </c>
      <c r="X107" s="144">
        <f t="shared" si="43"/>
        <v>1676.1</v>
      </c>
      <c r="Y107" s="144">
        <f t="shared" si="43"/>
        <v>2317.1999999999998</v>
      </c>
      <c r="Z107" s="144">
        <f t="shared" si="29"/>
        <v>1290.5999999999999</v>
      </c>
      <c r="AA107" s="144">
        <f t="shared" si="29"/>
        <v>1642.6</v>
      </c>
      <c r="AB107" s="144">
        <f t="shared" si="29"/>
        <v>2346.6</v>
      </c>
    </row>
    <row r="108" spans="1:28" s="72" customFormat="1" x14ac:dyDescent="0.2">
      <c r="A108" s="59">
        <v>1723</v>
      </c>
      <c r="B108" s="57" t="s">
        <v>129</v>
      </c>
      <c r="C108" s="71">
        <v>120</v>
      </c>
      <c r="D108" s="51">
        <f t="shared" si="36"/>
        <v>4875.8</v>
      </c>
      <c r="E108" s="151">
        <v>40.631999999999998</v>
      </c>
      <c r="F108" s="54">
        <f t="shared" si="42"/>
        <v>1428.96</v>
      </c>
      <c r="G108" s="151">
        <v>11.907999999999999</v>
      </c>
      <c r="H108" s="51">
        <f t="shared" si="37"/>
        <v>1387.6</v>
      </c>
      <c r="I108" s="156">
        <v>11.563000000000001</v>
      </c>
      <c r="J108" s="51">
        <f t="shared" si="38"/>
        <v>1405.2</v>
      </c>
      <c r="K108" s="156">
        <v>11.71</v>
      </c>
      <c r="L108" s="51">
        <f t="shared" si="39"/>
        <v>1424.3</v>
      </c>
      <c r="M108" s="156">
        <v>11.869</v>
      </c>
      <c r="N108" s="51">
        <f t="shared" si="40"/>
        <v>1449.4</v>
      </c>
      <c r="O108" s="156">
        <v>12.077999999999999</v>
      </c>
      <c r="P108" s="144">
        <f t="shared" si="41"/>
        <v>1571.9</v>
      </c>
      <c r="Q108" s="144">
        <f t="shared" si="28"/>
        <v>1929.1</v>
      </c>
      <c r="R108" s="144">
        <f t="shared" si="28"/>
        <v>2143.4</v>
      </c>
      <c r="S108" s="144">
        <f t="shared" si="28"/>
        <v>2857.9</v>
      </c>
      <c r="T108" s="144">
        <f t="shared" si="28"/>
        <v>3072.3</v>
      </c>
      <c r="U108" s="144">
        <f t="shared" si="43"/>
        <v>1901</v>
      </c>
      <c r="V108" s="144">
        <f t="shared" si="43"/>
        <v>2247.8000000000002</v>
      </c>
      <c r="W108" s="144">
        <f t="shared" si="43"/>
        <v>2039.7</v>
      </c>
      <c r="X108" s="144">
        <f t="shared" si="43"/>
        <v>3011</v>
      </c>
      <c r="Y108" s="144">
        <f t="shared" si="43"/>
        <v>4162.7</v>
      </c>
      <c r="Z108" s="144">
        <f t="shared" si="29"/>
        <v>2318.6</v>
      </c>
      <c r="AA108" s="144">
        <f t="shared" si="29"/>
        <v>2950.9</v>
      </c>
      <c r="AB108" s="144">
        <f t="shared" si="29"/>
        <v>4215.6000000000004</v>
      </c>
    </row>
    <row r="109" spans="1:28" s="72" customFormat="1" x14ac:dyDescent="0.2">
      <c r="A109" s="59">
        <v>1727</v>
      </c>
      <c r="B109" s="57" t="s">
        <v>130</v>
      </c>
      <c r="C109" s="58">
        <v>90</v>
      </c>
      <c r="D109" s="51">
        <f t="shared" si="36"/>
        <v>3656.9</v>
      </c>
      <c r="E109" s="151">
        <v>40.631999999999998</v>
      </c>
      <c r="F109" s="54">
        <f t="shared" si="42"/>
        <v>1071.72</v>
      </c>
      <c r="G109" s="151">
        <v>11.907999999999999</v>
      </c>
      <c r="H109" s="51">
        <f t="shared" si="37"/>
        <v>1040.7</v>
      </c>
      <c r="I109" s="156">
        <v>11.563000000000001</v>
      </c>
      <c r="J109" s="51">
        <f t="shared" si="38"/>
        <v>1053.9000000000001</v>
      </c>
      <c r="K109" s="156">
        <v>11.71</v>
      </c>
      <c r="L109" s="51">
        <f t="shared" si="39"/>
        <v>1068.2</v>
      </c>
      <c r="M109" s="156">
        <v>11.869</v>
      </c>
      <c r="N109" s="51">
        <f t="shared" si="40"/>
        <v>1087</v>
      </c>
      <c r="O109" s="156">
        <v>12.077999999999999</v>
      </c>
      <c r="P109" s="144">
        <f t="shared" si="41"/>
        <v>1178.9000000000001</v>
      </c>
      <c r="Q109" s="144">
        <f t="shared" si="28"/>
        <v>1446.8</v>
      </c>
      <c r="R109" s="144">
        <f t="shared" ref="R109" si="44">ROUND($C109*$G109*R$6,1)</f>
        <v>1607.6</v>
      </c>
      <c r="S109" s="144">
        <f t="shared" si="28"/>
        <v>2143.4</v>
      </c>
      <c r="T109" s="144">
        <f t="shared" si="28"/>
        <v>2304.1999999999998</v>
      </c>
      <c r="U109" s="144">
        <f t="shared" si="43"/>
        <v>1425.7</v>
      </c>
      <c r="V109" s="144">
        <f t="shared" si="43"/>
        <v>1685.9</v>
      </c>
      <c r="W109" s="144">
        <f t="shared" si="43"/>
        <v>1529.8</v>
      </c>
      <c r="X109" s="144">
        <f t="shared" si="43"/>
        <v>2258.3000000000002</v>
      </c>
      <c r="Y109" s="144">
        <f t="shared" si="43"/>
        <v>3122</v>
      </c>
      <c r="Z109" s="144">
        <f t="shared" si="29"/>
        <v>1738.9</v>
      </c>
      <c r="AA109" s="144">
        <f t="shared" si="29"/>
        <v>2213.1999999999998</v>
      </c>
      <c r="AB109" s="144">
        <f t="shared" si="29"/>
        <v>3161.7</v>
      </c>
    </row>
    <row r="110" spans="1:28" s="72" customFormat="1" x14ac:dyDescent="0.2">
      <c r="A110" s="59">
        <v>1749</v>
      </c>
      <c r="B110" s="57" t="s">
        <v>131</v>
      </c>
      <c r="C110" s="58">
        <v>564</v>
      </c>
      <c r="D110" s="51">
        <f t="shared" si="36"/>
        <v>22916.400000000001</v>
      </c>
      <c r="E110" s="151">
        <v>40.631999999999998</v>
      </c>
      <c r="F110" s="54">
        <f t="shared" si="42"/>
        <v>6716.1120000000001</v>
      </c>
      <c r="G110" s="151">
        <v>11.907999999999999</v>
      </c>
      <c r="H110" s="51">
        <f t="shared" si="37"/>
        <v>6521.5</v>
      </c>
      <c r="I110" s="156">
        <v>11.563000000000001</v>
      </c>
      <c r="J110" s="51">
        <f t="shared" si="38"/>
        <v>6604.4</v>
      </c>
      <c r="K110" s="156">
        <v>11.71</v>
      </c>
      <c r="L110" s="51">
        <f t="shared" si="39"/>
        <v>6694.1</v>
      </c>
      <c r="M110" s="156">
        <v>11.869</v>
      </c>
      <c r="N110" s="51">
        <f t="shared" si="40"/>
        <v>6812</v>
      </c>
      <c r="O110" s="156">
        <v>12.077999999999999</v>
      </c>
      <c r="P110" s="144">
        <f t="shared" si="41"/>
        <v>7387.7</v>
      </c>
      <c r="Q110" s="144">
        <f t="shared" ref="Q110:T149" si="45">ROUND($C110*$G110*Q$6,1)</f>
        <v>9066.7999999999993</v>
      </c>
      <c r="R110" s="144">
        <f t="shared" si="45"/>
        <v>10074.200000000001</v>
      </c>
      <c r="S110" s="144">
        <f t="shared" si="45"/>
        <v>13432.2</v>
      </c>
      <c r="T110" s="144">
        <f t="shared" si="45"/>
        <v>14439.6</v>
      </c>
      <c r="U110" s="144">
        <f t="shared" si="43"/>
        <v>8934.5</v>
      </c>
      <c r="V110" s="144">
        <f t="shared" si="43"/>
        <v>10564.9</v>
      </c>
      <c r="W110" s="144">
        <f t="shared" si="43"/>
        <v>9586.7000000000007</v>
      </c>
      <c r="X110" s="144">
        <f t="shared" si="43"/>
        <v>14151.7</v>
      </c>
      <c r="Y110" s="144">
        <f t="shared" si="43"/>
        <v>19564.599999999999</v>
      </c>
      <c r="Z110" s="144">
        <f t="shared" ref="Z110:AB149" si="46">ROUND($J110*Z$6,1)</f>
        <v>10897.3</v>
      </c>
      <c r="AA110" s="144">
        <f t="shared" si="46"/>
        <v>13869.2</v>
      </c>
      <c r="AB110" s="144">
        <f t="shared" si="46"/>
        <v>19813.2</v>
      </c>
    </row>
    <row r="111" spans="1:28" s="72" customFormat="1" x14ac:dyDescent="0.2">
      <c r="A111" s="59">
        <v>1753</v>
      </c>
      <c r="B111" s="57" t="s">
        <v>132</v>
      </c>
      <c r="C111" s="58">
        <v>378</v>
      </c>
      <c r="D111" s="51">
        <f t="shared" si="36"/>
        <v>15358.9</v>
      </c>
      <c r="E111" s="151">
        <v>40.631999999999998</v>
      </c>
      <c r="F111" s="54">
        <f t="shared" si="42"/>
        <v>4501.2240000000002</v>
      </c>
      <c r="G111" s="151">
        <v>11.907999999999999</v>
      </c>
      <c r="H111" s="51">
        <f t="shared" si="37"/>
        <v>4370.8</v>
      </c>
      <c r="I111" s="156">
        <v>11.563000000000001</v>
      </c>
      <c r="J111" s="51">
        <f t="shared" si="38"/>
        <v>4426.3999999999996</v>
      </c>
      <c r="K111" s="156">
        <v>11.71</v>
      </c>
      <c r="L111" s="51">
        <f t="shared" si="39"/>
        <v>4486.5</v>
      </c>
      <c r="M111" s="156">
        <v>11.869</v>
      </c>
      <c r="N111" s="51">
        <f t="shared" si="40"/>
        <v>4565.5</v>
      </c>
      <c r="O111" s="156">
        <v>12.077999999999999</v>
      </c>
      <c r="P111" s="144">
        <f t="shared" si="41"/>
        <v>4951.3</v>
      </c>
      <c r="Q111" s="144">
        <f t="shared" si="45"/>
        <v>6076.7</v>
      </c>
      <c r="R111" s="144">
        <f t="shared" si="45"/>
        <v>6751.8</v>
      </c>
      <c r="S111" s="144">
        <f t="shared" si="45"/>
        <v>9002.4</v>
      </c>
      <c r="T111" s="144">
        <f t="shared" si="45"/>
        <v>9677.6</v>
      </c>
      <c r="U111" s="144">
        <f t="shared" si="43"/>
        <v>5988</v>
      </c>
      <c r="V111" s="144">
        <f t="shared" si="43"/>
        <v>7080.7</v>
      </c>
      <c r="W111" s="144">
        <f t="shared" si="43"/>
        <v>6425.1</v>
      </c>
      <c r="X111" s="144">
        <f t="shared" si="43"/>
        <v>9484.7000000000007</v>
      </c>
      <c r="Y111" s="144">
        <f t="shared" si="43"/>
        <v>13112.4</v>
      </c>
      <c r="Z111" s="144">
        <f t="shared" si="46"/>
        <v>7303.6</v>
      </c>
      <c r="AA111" s="144">
        <f t="shared" si="46"/>
        <v>9295.4</v>
      </c>
      <c r="AB111" s="144">
        <f t="shared" si="46"/>
        <v>13279.2</v>
      </c>
    </row>
    <row r="112" spans="1:28" s="72" customFormat="1" x14ac:dyDescent="0.2">
      <c r="A112" s="59">
        <v>1755</v>
      </c>
      <c r="B112" s="57" t="s">
        <v>133</v>
      </c>
      <c r="C112" s="58">
        <v>1400.8</v>
      </c>
      <c r="D112" s="51">
        <f t="shared" si="36"/>
        <v>56917.3</v>
      </c>
      <c r="E112" s="151">
        <v>40.631999999999998</v>
      </c>
      <c r="F112" s="54">
        <f t="shared" si="42"/>
        <v>16680.7264</v>
      </c>
      <c r="G112" s="151">
        <v>11.907999999999999</v>
      </c>
      <c r="H112" s="51">
        <f t="shared" si="37"/>
        <v>16197.5</v>
      </c>
      <c r="I112" s="156">
        <v>11.563000000000001</v>
      </c>
      <c r="J112" s="51">
        <f t="shared" si="38"/>
        <v>16403.400000000001</v>
      </c>
      <c r="K112" s="156">
        <v>11.71</v>
      </c>
      <c r="L112" s="51">
        <f t="shared" si="39"/>
        <v>16626.099999999999</v>
      </c>
      <c r="M112" s="156">
        <v>11.869</v>
      </c>
      <c r="N112" s="51">
        <f t="shared" si="40"/>
        <v>16918.900000000001</v>
      </c>
      <c r="O112" s="156">
        <v>12.077999999999999</v>
      </c>
      <c r="P112" s="144">
        <f t="shared" si="41"/>
        <v>18348.8</v>
      </c>
      <c r="Q112" s="144">
        <f t="shared" si="45"/>
        <v>22519</v>
      </c>
      <c r="R112" s="144">
        <f t="shared" si="45"/>
        <v>25021.1</v>
      </c>
      <c r="S112" s="144">
        <f t="shared" si="45"/>
        <v>33361.5</v>
      </c>
      <c r="T112" s="144">
        <f t="shared" si="45"/>
        <v>35863.599999999999</v>
      </c>
      <c r="U112" s="144">
        <f t="shared" si="43"/>
        <v>22190.5</v>
      </c>
      <c r="V112" s="144">
        <f t="shared" si="43"/>
        <v>26239.9</v>
      </c>
      <c r="W112" s="144">
        <f t="shared" si="43"/>
        <v>23810.3</v>
      </c>
      <c r="X112" s="144">
        <f t="shared" si="43"/>
        <v>35148.5</v>
      </c>
      <c r="Y112" s="144">
        <f t="shared" si="43"/>
        <v>48592.4</v>
      </c>
      <c r="Z112" s="144">
        <f t="shared" si="46"/>
        <v>27065.599999999999</v>
      </c>
      <c r="AA112" s="144">
        <f t="shared" si="46"/>
        <v>34447.1</v>
      </c>
      <c r="AB112" s="144">
        <f t="shared" si="46"/>
        <v>49210.2</v>
      </c>
    </row>
    <row r="113" spans="1:28" s="72" customFormat="1" x14ac:dyDescent="0.2">
      <c r="A113" s="59">
        <v>1761</v>
      </c>
      <c r="B113" s="57" t="s">
        <v>134</v>
      </c>
      <c r="C113" s="71">
        <v>225</v>
      </c>
      <c r="D113" s="51">
        <f t="shared" si="36"/>
        <v>9142.2000000000007</v>
      </c>
      <c r="E113" s="151">
        <v>40.631999999999998</v>
      </c>
      <c r="F113" s="54">
        <f t="shared" si="42"/>
        <v>2679.2999999999997</v>
      </c>
      <c r="G113" s="151">
        <v>11.907999999999999</v>
      </c>
      <c r="H113" s="51">
        <f t="shared" si="37"/>
        <v>2601.6999999999998</v>
      </c>
      <c r="I113" s="156">
        <v>11.563000000000001</v>
      </c>
      <c r="J113" s="51">
        <f t="shared" si="38"/>
        <v>2634.8</v>
      </c>
      <c r="K113" s="156">
        <v>11.71</v>
      </c>
      <c r="L113" s="51">
        <f t="shared" si="39"/>
        <v>2670.5</v>
      </c>
      <c r="M113" s="156">
        <v>11.869</v>
      </c>
      <c r="N113" s="51">
        <f t="shared" si="40"/>
        <v>2717.6</v>
      </c>
      <c r="O113" s="156">
        <v>12.077999999999999</v>
      </c>
      <c r="P113" s="144">
        <f t="shared" si="41"/>
        <v>2947.2</v>
      </c>
      <c r="Q113" s="144">
        <f t="shared" si="45"/>
        <v>3617.1</v>
      </c>
      <c r="R113" s="144">
        <f t="shared" si="45"/>
        <v>4019</v>
      </c>
      <c r="S113" s="144">
        <f t="shared" si="45"/>
        <v>5358.6</v>
      </c>
      <c r="T113" s="144">
        <f t="shared" si="45"/>
        <v>5760.5</v>
      </c>
      <c r="U113" s="144">
        <f t="shared" si="43"/>
        <v>3564.3</v>
      </c>
      <c r="V113" s="144">
        <f t="shared" si="43"/>
        <v>4214.7</v>
      </c>
      <c r="W113" s="144">
        <f t="shared" si="43"/>
        <v>3824.5</v>
      </c>
      <c r="X113" s="144">
        <f t="shared" si="43"/>
        <v>5645.6</v>
      </c>
      <c r="Y113" s="144">
        <f t="shared" si="43"/>
        <v>7805</v>
      </c>
      <c r="Z113" s="144">
        <f t="shared" si="46"/>
        <v>4347.3999999999996</v>
      </c>
      <c r="AA113" s="144">
        <f t="shared" si="46"/>
        <v>5533.1</v>
      </c>
      <c r="AB113" s="144">
        <f t="shared" si="46"/>
        <v>7904.4</v>
      </c>
    </row>
    <row r="114" spans="1:28" s="72" customFormat="1" x14ac:dyDescent="0.2">
      <c r="A114" s="59">
        <v>1762</v>
      </c>
      <c r="B114" s="57" t="s">
        <v>135</v>
      </c>
      <c r="C114" s="71">
        <v>255</v>
      </c>
      <c r="D114" s="51">
        <f t="shared" si="36"/>
        <v>10361.200000000001</v>
      </c>
      <c r="E114" s="151">
        <v>40.631999999999998</v>
      </c>
      <c r="F114" s="54">
        <f t="shared" si="42"/>
        <v>3036.54</v>
      </c>
      <c r="G114" s="151">
        <v>11.907999999999999</v>
      </c>
      <c r="H114" s="51">
        <f t="shared" si="37"/>
        <v>2948.6</v>
      </c>
      <c r="I114" s="156">
        <v>11.563000000000001</v>
      </c>
      <c r="J114" s="51">
        <f t="shared" si="38"/>
        <v>2986.1</v>
      </c>
      <c r="K114" s="156">
        <v>11.71</v>
      </c>
      <c r="L114" s="51">
        <f t="shared" si="39"/>
        <v>3026.6</v>
      </c>
      <c r="M114" s="156">
        <v>11.869</v>
      </c>
      <c r="N114" s="51">
        <f t="shared" si="40"/>
        <v>3079.9</v>
      </c>
      <c r="O114" s="156">
        <v>12.077999999999999</v>
      </c>
      <c r="P114" s="144">
        <f t="shared" si="41"/>
        <v>3340.2</v>
      </c>
      <c r="Q114" s="144">
        <f t="shared" si="45"/>
        <v>4099.3</v>
      </c>
      <c r="R114" s="144">
        <f t="shared" si="45"/>
        <v>4554.8</v>
      </c>
      <c r="S114" s="144">
        <f t="shared" si="45"/>
        <v>6073.1</v>
      </c>
      <c r="T114" s="144">
        <f t="shared" si="45"/>
        <v>6528.6</v>
      </c>
      <c r="U114" s="144">
        <f t="shared" si="43"/>
        <v>4039.5</v>
      </c>
      <c r="V114" s="144">
        <f t="shared" si="43"/>
        <v>4776.7</v>
      </c>
      <c r="W114" s="144">
        <f t="shared" si="43"/>
        <v>4334.3999999999996</v>
      </c>
      <c r="X114" s="144">
        <f t="shared" si="43"/>
        <v>6398.4</v>
      </c>
      <c r="Y114" s="144">
        <f t="shared" si="43"/>
        <v>8845.7000000000007</v>
      </c>
      <c r="Z114" s="144">
        <f t="shared" si="46"/>
        <v>4927.1000000000004</v>
      </c>
      <c r="AA114" s="144">
        <f t="shared" si="46"/>
        <v>6270.8</v>
      </c>
      <c r="AB114" s="144">
        <f t="shared" si="46"/>
        <v>8958.2999999999993</v>
      </c>
    </row>
    <row r="115" spans="1:28" s="72" customFormat="1" ht="25.5" x14ac:dyDescent="0.2">
      <c r="A115" s="59">
        <v>1778</v>
      </c>
      <c r="B115" s="57" t="s">
        <v>171</v>
      </c>
      <c r="C115" s="58">
        <v>105.9</v>
      </c>
      <c r="D115" s="51">
        <f t="shared" si="36"/>
        <v>4302.8999999999996</v>
      </c>
      <c r="E115" s="151">
        <v>40.631999999999998</v>
      </c>
      <c r="F115" s="54">
        <f t="shared" si="42"/>
        <v>1261.0572</v>
      </c>
      <c r="G115" s="151">
        <v>11.907999999999999</v>
      </c>
      <c r="H115" s="51">
        <f t="shared" si="37"/>
        <v>1224.5</v>
      </c>
      <c r="I115" s="156">
        <v>11.563000000000001</v>
      </c>
      <c r="J115" s="51">
        <f t="shared" si="38"/>
        <v>1240.0999999999999</v>
      </c>
      <c r="K115" s="156">
        <v>11.71</v>
      </c>
      <c r="L115" s="51">
        <f t="shared" si="39"/>
        <v>1256.9000000000001</v>
      </c>
      <c r="M115" s="156">
        <v>11.869</v>
      </c>
      <c r="N115" s="51">
        <f t="shared" si="40"/>
        <v>1279.0999999999999</v>
      </c>
      <c r="O115" s="156">
        <v>12.077999999999999</v>
      </c>
      <c r="P115" s="144">
        <f t="shared" si="41"/>
        <v>1387.2</v>
      </c>
      <c r="Q115" s="144">
        <f t="shared" si="45"/>
        <v>1702.4</v>
      </c>
      <c r="R115" s="144">
        <f t="shared" si="45"/>
        <v>1891.6</v>
      </c>
      <c r="S115" s="144">
        <f t="shared" si="45"/>
        <v>2522.1</v>
      </c>
      <c r="T115" s="144">
        <f t="shared" si="45"/>
        <v>2711.3</v>
      </c>
      <c r="U115" s="144">
        <f t="shared" si="43"/>
        <v>1677.6</v>
      </c>
      <c r="V115" s="144">
        <f t="shared" si="43"/>
        <v>1983.7</v>
      </c>
      <c r="W115" s="144">
        <f t="shared" si="43"/>
        <v>1800</v>
      </c>
      <c r="X115" s="144">
        <f t="shared" si="43"/>
        <v>2657.2</v>
      </c>
      <c r="Y115" s="144">
        <f t="shared" si="43"/>
        <v>3673.6</v>
      </c>
      <c r="Z115" s="144">
        <f t="shared" si="46"/>
        <v>2046.2</v>
      </c>
      <c r="AA115" s="144">
        <f t="shared" si="46"/>
        <v>2604.1999999999998</v>
      </c>
      <c r="AB115" s="144">
        <f t="shared" si="46"/>
        <v>3720.3</v>
      </c>
    </row>
    <row r="116" spans="1:28" s="72" customFormat="1" x14ac:dyDescent="0.2">
      <c r="A116" s="59">
        <v>1789</v>
      </c>
      <c r="B116" s="57" t="s">
        <v>136</v>
      </c>
      <c r="C116" s="58">
        <v>704.8</v>
      </c>
      <c r="D116" s="51">
        <f t="shared" si="36"/>
        <v>28637.4</v>
      </c>
      <c r="E116" s="151">
        <v>40.631999999999998</v>
      </c>
      <c r="F116" s="54">
        <f t="shared" si="42"/>
        <v>8392.7583999999988</v>
      </c>
      <c r="G116" s="151">
        <v>11.907999999999999</v>
      </c>
      <c r="H116" s="51">
        <f t="shared" si="37"/>
        <v>8149.6</v>
      </c>
      <c r="I116" s="156">
        <v>11.563000000000001</v>
      </c>
      <c r="J116" s="51">
        <f t="shared" si="38"/>
        <v>8253.2000000000007</v>
      </c>
      <c r="K116" s="156">
        <v>11.71</v>
      </c>
      <c r="L116" s="51">
        <f t="shared" si="39"/>
        <v>8365.2999999999993</v>
      </c>
      <c r="M116" s="156">
        <v>11.869</v>
      </c>
      <c r="N116" s="51">
        <f t="shared" si="40"/>
        <v>8512.6</v>
      </c>
      <c r="O116" s="156">
        <v>12.077999999999999</v>
      </c>
      <c r="P116" s="144">
        <f t="shared" si="41"/>
        <v>9232</v>
      </c>
      <c r="Q116" s="144">
        <f t="shared" si="45"/>
        <v>11330.2</v>
      </c>
      <c r="R116" s="144">
        <f t="shared" si="45"/>
        <v>12589.1</v>
      </c>
      <c r="S116" s="144">
        <f t="shared" si="45"/>
        <v>16785.5</v>
      </c>
      <c r="T116" s="144">
        <f t="shared" si="45"/>
        <v>18044.400000000001</v>
      </c>
      <c r="U116" s="144">
        <f t="shared" si="43"/>
        <v>11165</v>
      </c>
      <c r="V116" s="144">
        <f t="shared" si="43"/>
        <v>13202.4</v>
      </c>
      <c r="W116" s="144">
        <f t="shared" si="43"/>
        <v>11979.9</v>
      </c>
      <c r="X116" s="144">
        <f t="shared" si="43"/>
        <v>17684.599999999999</v>
      </c>
      <c r="Y116" s="144">
        <f t="shared" si="43"/>
        <v>24448.799999999999</v>
      </c>
      <c r="Z116" s="144">
        <f t="shared" si="46"/>
        <v>13617.8</v>
      </c>
      <c r="AA116" s="144">
        <f t="shared" si="46"/>
        <v>17331.7</v>
      </c>
      <c r="AB116" s="144">
        <f t="shared" si="46"/>
        <v>24759.599999999999</v>
      </c>
    </row>
    <row r="117" spans="1:28" s="72" customFormat="1" ht="25.5" x14ac:dyDescent="0.2">
      <c r="A117" s="59">
        <v>1807</v>
      </c>
      <c r="B117" s="57" t="s">
        <v>137</v>
      </c>
      <c r="C117" s="71">
        <v>45</v>
      </c>
      <c r="D117" s="51">
        <f t="shared" si="36"/>
        <v>1828.4</v>
      </c>
      <c r="E117" s="151">
        <v>40.631999999999998</v>
      </c>
      <c r="F117" s="54">
        <f t="shared" si="42"/>
        <v>535.86</v>
      </c>
      <c r="G117" s="151">
        <v>11.907999999999999</v>
      </c>
      <c r="H117" s="51">
        <f t="shared" si="37"/>
        <v>520.29999999999995</v>
      </c>
      <c r="I117" s="156">
        <v>11.563000000000001</v>
      </c>
      <c r="J117" s="51">
        <f t="shared" si="38"/>
        <v>527</v>
      </c>
      <c r="K117" s="156">
        <v>11.71</v>
      </c>
      <c r="L117" s="51">
        <f t="shared" si="39"/>
        <v>534.1</v>
      </c>
      <c r="M117" s="156">
        <v>11.869</v>
      </c>
      <c r="N117" s="51">
        <f t="shared" si="40"/>
        <v>543.5</v>
      </c>
      <c r="O117" s="156">
        <v>12.077999999999999</v>
      </c>
      <c r="P117" s="144">
        <f t="shared" si="41"/>
        <v>589.4</v>
      </c>
      <c r="Q117" s="144">
        <f t="shared" si="45"/>
        <v>723.4</v>
      </c>
      <c r="R117" s="144">
        <f t="shared" si="45"/>
        <v>803.8</v>
      </c>
      <c r="S117" s="144">
        <f t="shared" si="45"/>
        <v>1071.7</v>
      </c>
      <c r="T117" s="144">
        <f t="shared" si="45"/>
        <v>1152.0999999999999</v>
      </c>
      <c r="U117" s="144">
        <f t="shared" si="43"/>
        <v>712.9</v>
      </c>
      <c r="V117" s="144">
        <f t="shared" si="43"/>
        <v>842.9</v>
      </c>
      <c r="W117" s="144">
        <f t="shared" si="43"/>
        <v>764.9</v>
      </c>
      <c r="X117" s="144">
        <f t="shared" si="43"/>
        <v>1129.0999999999999</v>
      </c>
      <c r="Y117" s="144">
        <f t="shared" si="43"/>
        <v>1561</v>
      </c>
      <c r="Z117" s="144">
        <f t="shared" si="46"/>
        <v>869.6</v>
      </c>
      <c r="AA117" s="144">
        <f t="shared" si="46"/>
        <v>1106.7</v>
      </c>
      <c r="AB117" s="144">
        <f t="shared" si="46"/>
        <v>1581</v>
      </c>
    </row>
    <row r="118" spans="1:28" s="72" customFormat="1" x14ac:dyDescent="0.2">
      <c r="A118" s="59">
        <v>1809</v>
      </c>
      <c r="B118" s="57" t="s">
        <v>138</v>
      </c>
      <c r="C118" s="71">
        <v>196</v>
      </c>
      <c r="D118" s="51">
        <f t="shared" si="36"/>
        <v>7963.9</v>
      </c>
      <c r="E118" s="151">
        <v>40.631999999999998</v>
      </c>
      <c r="F118" s="54">
        <f t="shared" si="42"/>
        <v>2333.9679999999998</v>
      </c>
      <c r="G118" s="151">
        <v>11.907999999999999</v>
      </c>
      <c r="H118" s="51">
        <f t="shared" si="37"/>
        <v>2266.3000000000002</v>
      </c>
      <c r="I118" s="156">
        <v>11.563000000000001</v>
      </c>
      <c r="J118" s="51">
        <f t="shared" si="38"/>
        <v>2295.1999999999998</v>
      </c>
      <c r="K118" s="156">
        <v>11.71</v>
      </c>
      <c r="L118" s="51">
        <f t="shared" si="39"/>
        <v>2326.3000000000002</v>
      </c>
      <c r="M118" s="156">
        <v>11.869</v>
      </c>
      <c r="N118" s="51">
        <f t="shared" si="40"/>
        <v>2367.3000000000002</v>
      </c>
      <c r="O118" s="156">
        <v>12.077999999999999</v>
      </c>
      <c r="P118" s="144">
        <f t="shared" si="41"/>
        <v>2567.4</v>
      </c>
      <c r="Q118" s="144">
        <f t="shared" si="45"/>
        <v>3150.9</v>
      </c>
      <c r="R118" s="144">
        <f t="shared" si="45"/>
        <v>3501</v>
      </c>
      <c r="S118" s="144">
        <f t="shared" si="45"/>
        <v>4667.8999999999996</v>
      </c>
      <c r="T118" s="144">
        <f t="shared" si="45"/>
        <v>5018</v>
      </c>
      <c r="U118" s="144">
        <f t="shared" si="43"/>
        <v>3104.9</v>
      </c>
      <c r="V118" s="144">
        <f t="shared" si="43"/>
        <v>3671.5</v>
      </c>
      <c r="W118" s="144">
        <f t="shared" si="43"/>
        <v>3331.5</v>
      </c>
      <c r="X118" s="144">
        <f t="shared" si="43"/>
        <v>4918</v>
      </c>
      <c r="Y118" s="144">
        <f t="shared" si="43"/>
        <v>6799</v>
      </c>
      <c r="Z118" s="144">
        <f t="shared" si="46"/>
        <v>3787.1</v>
      </c>
      <c r="AA118" s="144">
        <f t="shared" si="46"/>
        <v>4819.8999999999996</v>
      </c>
      <c r="AB118" s="144">
        <f t="shared" si="46"/>
        <v>6885.6</v>
      </c>
    </row>
    <row r="119" spans="1:28" s="72" customFormat="1" ht="25.5" x14ac:dyDescent="0.2">
      <c r="A119" s="59">
        <v>1810</v>
      </c>
      <c r="B119" s="57" t="s">
        <v>139</v>
      </c>
      <c r="C119" s="58">
        <v>350</v>
      </c>
      <c r="D119" s="51">
        <f t="shared" si="36"/>
        <v>14221.2</v>
      </c>
      <c r="E119" s="151">
        <v>40.631999999999998</v>
      </c>
      <c r="F119" s="54">
        <f t="shared" si="42"/>
        <v>4167.8</v>
      </c>
      <c r="G119" s="151">
        <v>11.907999999999999</v>
      </c>
      <c r="H119" s="51">
        <f t="shared" si="37"/>
        <v>4047.1</v>
      </c>
      <c r="I119" s="156">
        <v>11.563000000000001</v>
      </c>
      <c r="J119" s="51">
        <f t="shared" si="38"/>
        <v>4098.5</v>
      </c>
      <c r="K119" s="156">
        <v>11.71</v>
      </c>
      <c r="L119" s="51">
        <f t="shared" si="39"/>
        <v>4154.2</v>
      </c>
      <c r="M119" s="156">
        <v>11.869</v>
      </c>
      <c r="N119" s="51">
        <f t="shared" si="40"/>
        <v>4227.3</v>
      </c>
      <c r="O119" s="156">
        <v>12.077999999999999</v>
      </c>
      <c r="P119" s="144">
        <f t="shared" si="41"/>
        <v>4584.6000000000004</v>
      </c>
      <c r="Q119" s="144">
        <f t="shared" si="45"/>
        <v>5626.5</v>
      </c>
      <c r="R119" s="144">
        <f t="shared" si="45"/>
        <v>6251.7</v>
      </c>
      <c r="S119" s="144">
        <f t="shared" si="45"/>
        <v>8335.6</v>
      </c>
      <c r="T119" s="144">
        <f t="shared" si="45"/>
        <v>8960.7999999999993</v>
      </c>
      <c r="U119" s="144">
        <f t="shared" si="43"/>
        <v>5544.5</v>
      </c>
      <c r="V119" s="144">
        <f t="shared" si="43"/>
        <v>6556.2</v>
      </c>
      <c r="W119" s="144">
        <f t="shared" si="43"/>
        <v>5949.2</v>
      </c>
      <c r="X119" s="144">
        <f t="shared" si="43"/>
        <v>8782.1</v>
      </c>
      <c r="Y119" s="144">
        <f t="shared" si="43"/>
        <v>12141.2</v>
      </c>
      <c r="Z119" s="144">
        <f t="shared" si="46"/>
        <v>6762.5</v>
      </c>
      <c r="AA119" s="144">
        <f t="shared" si="46"/>
        <v>8606.9</v>
      </c>
      <c r="AB119" s="144">
        <f t="shared" si="46"/>
        <v>12295.5</v>
      </c>
    </row>
    <row r="120" spans="1:28" s="72" customFormat="1" ht="25.5" x14ac:dyDescent="0.2">
      <c r="A120" s="59">
        <v>1815</v>
      </c>
      <c r="B120" s="57" t="s">
        <v>140</v>
      </c>
      <c r="C120" s="71">
        <v>248.4</v>
      </c>
      <c r="D120" s="51">
        <f t="shared" si="36"/>
        <v>10093</v>
      </c>
      <c r="E120" s="151">
        <v>40.631999999999998</v>
      </c>
      <c r="F120" s="54">
        <f t="shared" si="42"/>
        <v>2957.9472000000001</v>
      </c>
      <c r="G120" s="151">
        <v>11.907999999999999</v>
      </c>
      <c r="H120" s="51">
        <f t="shared" si="37"/>
        <v>2872.2</v>
      </c>
      <c r="I120" s="156">
        <v>11.563000000000001</v>
      </c>
      <c r="J120" s="51">
        <f t="shared" si="38"/>
        <v>2908.8</v>
      </c>
      <c r="K120" s="156">
        <v>11.71</v>
      </c>
      <c r="L120" s="51">
        <f t="shared" si="39"/>
        <v>2948.3</v>
      </c>
      <c r="M120" s="156">
        <v>11.869</v>
      </c>
      <c r="N120" s="51">
        <f t="shared" si="40"/>
        <v>3000.2</v>
      </c>
      <c r="O120" s="156">
        <v>12.077999999999999</v>
      </c>
      <c r="P120" s="144">
        <f t="shared" si="41"/>
        <v>3253.7</v>
      </c>
      <c r="Q120" s="144">
        <f t="shared" si="45"/>
        <v>3993.2</v>
      </c>
      <c r="R120" s="144">
        <f t="shared" si="45"/>
        <v>4436.8999999999996</v>
      </c>
      <c r="S120" s="144">
        <f t="shared" si="45"/>
        <v>5915.9</v>
      </c>
      <c r="T120" s="144">
        <f t="shared" si="45"/>
        <v>6359.6</v>
      </c>
      <c r="U120" s="144">
        <f t="shared" si="43"/>
        <v>3935</v>
      </c>
      <c r="V120" s="144">
        <f t="shared" si="43"/>
        <v>4653</v>
      </c>
      <c r="W120" s="144">
        <f t="shared" si="43"/>
        <v>4222.2</v>
      </c>
      <c r="X120" s="144">
        <f t="shared" si="43"/>
        <v>6232.8</v>
      </c>
      <c r="Y120" s="144">
        <f t="shared" si="43"/>
        <v>8616.7000000000007</v>
      </c>
      <c r="Z120" s="144">
        <f t="shared" si="46"/>
        <v>4799.5</v>
      </c>
      <c r="AA120" s="144">
        <f t="shared" si="46"/>
        <v>6108.5</v>
      </c>
      <c r="AB120" s="144">
        <f t="shared" si="46"/>
        <v>8726.4</v>
      </c>
    </row>
    <row r="121" spans="1:28" s="72" customFormat="1" x14ac:dyDescent="0.2">
      <c r="A121" s="59">
        <v>1819</v>
      </c>
      <c r="B121" s="57" t="s">
        <v>141</v>
      </c>
      <c r="C121" s="71">
        <v>125</v>
      </c>
      <c r="D121" s="51">
        <f t="shared" si="36"/>
        <v>5079</v>
      </c>
      <c r="E121" s="151">
        <v>40.631999999999998</v>
      </c>
      <c r="F121" s="54">
        <f t="shared" si="42"/>
        <v>1488.5</v>
      </c>
      <c r="G121" s="151">
        <v>11.907999999999999</v>
      </c>
      <c r="H121" s="51">
        <f t="shared" si="37"/>
        <v>1445.4</v>
      </c>
      <c r="I121" s="156">
        <v>11.563000000000001</v>
      </c>
      <c r="J121" s="51">
        <f t="shared" si="38"/>
        <v>1463.8</v>
      </c>
      <c r="K121" s="156">
        <v>11.71</v>
      </c>
      <c r="L121" s="51">
        <f t="shared" si="39"/>
        <v>1483.6</v>
      </c>
      <c r="M121" s="156">
        <v>11.869</v>
      </c>
      <c r="N121" s="51">
        <f t="shared" si="40"/>
        <v>1509.8</v>
      </c>
      <c r="O121" s="156">
        <v>12.077999999999999</v>
      </c>
      <c r="P121" s="144">
        <f t="shared" si="41"/>
        <v>1637.4</v>
      </c>
      <c r="Q121" s="144">
        <f t="shared" si="45"/>
        <v>2009.5</v>
      </c>
      <c r="R121" s="144">
        <f t="shared" si="45"/>
        <v>2232.8000000000002</v>
      </c>
      <c r="S121" s="144">
        <f t="shared" si="45"/>
        <v>2977</v>
      </c>
      <c r="T121" s="144">
        <f t="shared" si="45"/>
        <v>3200.3</v>
      </c>
      <c r="U121" s="144">
        <f t="shared" si="43"/>
        <v>1980.2</v>
      </c>
      <c r="V121" s="144">
        <f t="shared" si="43"/>
        <v>2341.5</v>
      </c>
      <c r="W121" s="144">
        <f t="shared" si="43"/>
        <v>2124.6999999999998</v>
      </c>
      <c r="X121" s="144">
        <f t="shared" si="43"/>
        <v>3136.5</v>
      </c>
      <c r="Y121" s="144">
        <f t="shared" si="43"/>
        <v>4336.1000000000004</v>
      </c>
      <c r="Z121" s="144">
        <f t="shared" si="46"/>
        <v>2415.3000000000002</v>
      </c>
      <c r="AA121" s="144">
        <f t="shared" si="46"/>
        <v>3074</v>
      </c>
      <c r="AB121" s="144">
        <f t="shared" si="46"/>
        <v>4391.3999999999996</v>
      </c>
    </row>
    <row r="122" spans="1:28" s="72" customFormat="1" x14ac:dyDescent="0.2">
      <c r="A122" s="59">
        <v>1821</v>
      </c>
      <c r="B122" s="57" t="s">
        <v>142</v>
      </c>
      <c r="C122" s="58">
        <v>90</v>
      </c>
      <c r="D122" s="51">
        <f t="shared" si="36"/>
        <v>3656.9</v>
      </c>
      <c r="E122" s="151">
        <v>40.631999999999998</v>
      </c>
      <c r="F122" s="54">
        <f t="shared" si="42"/>
        <v>1071.72</v>
      </c>
      <c r="G122" s="151">
        <v>11.907999999999999</v>
      </c>
      <c r="H122" s="51">
        <f t="shared" si="37"/>
        <v>1040.7</v>
      </c>
      <c r="I122" s="156">
        <v>11.563000000000001</v>
      </c>
      <c r="J122" s="51">
        <f t="shared" si="38"/>
        <v>1053.9000000000001</v>
      </c>
      <c r="K122" s="156">
        <v>11.71</v>
      </c>
      <c r="L122" s="51">
        <f t="shared" si="39"/>
        <v>1068.2</v>
      </c>
      <c r="M122" s="156">
        <v>11.869</v>
      </c>
      <c r="N122" s="51">
        <f t="shared" si="40"/>
        <v>1087</v>
      </c>
      <c r="O122" s="156">
        <v>12.077999999999999</v>
      </c>
      <c r="P122" s="144">
        <f t="shared" si="41"/>
        <v>1178.9000000000001</v>
      </c>
      <c r="Q122" s="144">
        <f t="shared" si="45"/>
        <v>1446.8</v>
      </c>
      <c r="R122" s="144">
        <f t="shared" si="45"/>
        <v>1607.6</v>
      </c>
      <c r="S122" s="144">
        <f t="shared" si="45"/>
        <v>2143.4</v>
      </c>
      <c r="T122" s="144">
        <f t="shared" si="45"/>
        <v>2304.1999999999998</v>
      </c>
      <c r="U122" s="144">
        <f t="shared" si="43"/>
        <v>1425.7</v>
      </c>
      <c r="V122" s="144">
        <f t="shared" si="43"/>
        <v>1685.9</v>
      </c>
      <c r="W122" s="144">
        <f t="shared" si="43"/>
        <v>1529.8</v>
      </c>
      <c r="X122" s="144">
        <f t="shared" si="43"/>
        <v>2258.3000000000002</v>
      </c>
      <c r="Y122" s="144">
        <f t="shared" si="43"/>
        <v>3122</v>
      </c>
      <c r="Z122" s="144">
        <f t="shared" si="46"/>
        <v>1738.9</v>
      </c>
      <c r="AA122" s="144">
        <f t="shared" si="46"/>
        <v>2213.1999999999998</v>
      </c>
      <c r="AB122" s="144">
        <f t="shared" si="46"/>
        <v>3161.7</v>
      </c>
    </row>
    <row r="123" spans="1:28" s="72" customFormat="1" x14ac:dyDescent="0.2">
      <c r="A123" s="59">
        <v>1823</v>
      </c>
      <c r="B123" s="57" t="s">
        <v>143</v>
      </c>
      <c r="C123" s="58">
        <v>100</v>
      </c>
      <c r="D123" s="51">
        <f t="shared" si="36"/>
        <v>4063.2</v>
      </c>
      <c r="E123" s="151">
        <v>40.631999999999998</v>
      </c>
      <c r="F123" s="54">
        <f t="shared" si="42"/>
        <v>1190.8</v>
      </c>
      <c r="G123" s="151">
        <v>11.907999999999999</v>
      </c>
      <c r="H123" s="51">
        <f t="shared" si="37"/>
        <v>1156.3</v>
      </c>
      <c r="I123" s="156">
        <v>11.563000000000001</v>
      </c>
      <c r="J123" s="51">
        <f t="shared" si="38"/>
        <v>1171</v>
      </c>
      <c r="K123" s="156">
        <v>11.71</v>
      </c>
      <c r="L123" s="51">
        <f t="shared" si="39"/>
        <v>1186.9000000000001</v>
      </c>
      <c r="M123" s="156">
        <v>11.869</v>
      </c>
      <c r="N123" s="51">
        <f t="shared" si="40"/>
        <v>1207.8</v>
      </c>
      <c r="O123" s="156">
        <v>12.077999999999999</v>
      </c>
      <c r="P123" s="144">
        <f t="shared" si="41"/>
        <v>1309.9000000000001</v>
      </c>
      <c r="Q123" s="144">
        <f t="shared" si="45"/>
        <v>1607.6</v>
      </c>
      <c r="R123" s="144">
        <f t="shared" si="45"/>
        <v>1786.2</v>
      </c>
      <c r="S123" s="144">
        <f t="shared" si="45"/>
        <v>2381.6</v>
      </c>
      <c r="T123" s="144">
        <f t="shared" si="45"/>
        <v>2560.1999999999998</v>
      </c>
      <c r="U123" s="144">
        <f t="shared" si="43"/>
        <v>1584.1</v>
      </c>
      <c r="V123" s="144">
        <f t="shared" si="43"/>
        <v>1873.2</v>
      </c>
      <c r="W123" s="144">
        <f t="shared" si="43"/>
        <v>1699.8</v>
      </c>
      <c r="X123" s="144">
        <f t="shared" si="43"/>
        <v>2509.1999999999998</v>
      </c>
      <c r="Y123" s="144">
        <f t="shared" si="43"/>
        <v>3468.9</v>
      </c>
      <c r="Z123" s="144">
        <f t="shared" si="46"/>
        <v>1932.2</v>
      </c>
      <c r="AA123" s="144">
        <f t="shared" si="46"/>
        <v>2459.1</v>
      </c>
      <c r="AB123" s="144">
        <f t="shared" si="46"/>
        <v>3513</v>
      </c>
    </row>
    <row r="124" spans="1:28" s="72" customFormat="1" x14ac:dyDescent="0.2">
      <c r="A124" s="59">
        <v>1825</v>
      </c>
      <c r="B124" s="57" t="s">
        <v>144</v>
      </c>
      <c r="C124" s="58">
        <v>155</v>
      </c>
      <c r="D124" s="51">
        <f t="shared" si="36"/>
        <v>6298</v>
      </c>
      <c r="E124" s="151">
        <v>40.631999999999998</v>
      </c>
      <c r="F124" s="54">
        <f t="shared" si="42"/>
        <v>1845.74</v>
      </c>
      <c r="G124" s="151">
        <v>11.907999999999999</v>
      </c>
      <c r="H124" s="51">
        <f t="shared" si="37"/>
        <v>1792.3</v>
      </c>
      <c r="I124" s="156">
        <v>11.563000000000001</v>
      </c>
      <c r="J124" s="51">
        <f t="shared" si="38"/>
        <v>1815.1</v>
      </c>
      <c r="K124" s="156">
        <v>11.71</v>
      </c>
      <c r="L124" s="51">
        <f t="shared" si="39"/>
        <v>1839.7</v>
      </c>
      <c r="M124" s="156">
        <v>11.869</v>
      </c>
      <c r="N124" s="51">
        <f t="shared" si="40"/>
        <v>1872.1</v>
      </c>
      <c r="O124" s="156">
        <v>12.077999999999999</v>
      </c>
      <c r="P124" s="144">
        <f t="shared" si="41"/>
        <v>2030.3</v>
      </c>
      <c r="Q124" s="144">
        <f t="shared" si="45"/>
        <v>2491.6999999999998</v>
      </c>
      <c r="R124" s="144">
        <f t="shared" si="45"/>
        <v>2768.6</v>
      </c>
      <c r="S124" s="144">
        <f t="shared" si="45"/>
        <v>3691.5</v>
      </c>
      <c r="T124" s="144">
        <f t="shared" si="45"/>
        <v>3968.3</v>
      </c>
      <c r="U124" s="144">
        <f t="shared" si="43"/>
        <v>2455.4</v>
      </c>
      <c r="V124" s="144">
        <f t="shared" si="43"/>
        <v>2903.5</v>
      </c>
      <c r="W124" s="144">
        <f t="shared" si="43"/>
        <v>2634.6</v>
      </c>
      <c r="X124" s="144">
        <f t="shared" si="43"/>
        <v>3889.2</v>
      </c>
      <c r="Y124" s="144">
        <f t="shared" si="43"/>
        <v>5376.8</v>
      </c>
      <c r="Z124" s="144">
        <f t="shared" si="46"/>
        <v>2994.9</v>
      </c>
      <c r="AA124" s="144">
        <f t="shared" si="46"/>
        <v>3811.7</v>
      </c>
      <c r="AB124" s="144">
        <f t="shared" si="46"/>
        <v>5445.3</v>
      </c>
    </row>
    <row r="125" spans="1:28" s="72" customFormat="1" x14ac:dyDescent="0.2">
      <c r="A125" s="59">
        <v>1827</v>
      </c>
      <c r="B125" s="57" t="s">
        <v>145</v>
      </c>
      <c r="C125" s="58">
        <v>238</v>
      </c>
      <c r="D125" s="51">
        <f t="shared" si="36"/>
        <v>9670.4</v>
      </c>
      <c r="E125" s="151">
        <v>40.631999999999998</v>
      </c>
      <c r="F125" s="54">
        <f t="shared" si="42"/>
        <v>2834.1039999999998</v>
      </c>
      <c r="G125" s="151">
        <v>11.907999999999999</v>
      </c>
      <c r="H125" s="51">
        <f t="shared" si="37"/>
        <v>2752</v>
      </c>
      <c r="I125" s="156">
        <v>11.563000000000001</v>
      </c>
      <c r="J125" s="51">
        <f t="shared" si="38"/>
        <v>2787</v>
      </c>
      <c r="K125" s="156">
        <v>11.71</v>
      </c>
      <c r="L125" s="51">
        <f t="shared" si="39"/>
        <v>2824.8</v>
      </c>
      <c r="M125" s="156">
        <v>11.869</v>
      </c>
      <c r="N125" s="51">
        <f t="shared" si="40"/>
        <v>2874.6</v>
      </c>
      <c r="O125" s="156">
        <v>12.077999999999999</v>
      </c>
      <c r="P125" s="144">
        <f t="shared" si="41"/>
        <v>3117.5</v>
      </c>
      <c r="Q125" s="144">
        <f t="shared" si="45"/>
        <v>3826</v>
      </c>
      <c r="R125" s="144">
        <f t="shared" si="45"/>
        <v>4251.2</v>
      </c>
      <c r="S125" s="144">
        <f t="shared" si="45"/>
        <v>5668.2</v>
      </c>
      <c r="T125" s="144">
        <f t="shared" si="45"/>
        <v>6093.3</v>
      </c>
      <c r="U125" s="144">
        <f t="shared" si="43"/>
        <v>3770.2</v>
      </c>
      <c r="V125" s="144">
        <f t="shared" si="43"/>
        <v>4458.2</v>
      </c>
      <c r="W125" s="144">
        <f t="shared" si="43"/>
        <v>4045.4</v>
      </c>
      <c r="X125" s="144">
        <f t="shared" si="43"/>
        <v>5971.8</v>
      </c>
      <c r="Y125" s="144">
        <f t="shared" si="43"/>
        <v>8256</v>
      </c>
      <c r="Z125" s="144">
        <f t="shared" si="46"/>
        <v>4598.6000000000004</v>
      </c>
      <c r="AA125" s="144">
        <f t="shared" si="46"/>
        <v>5852.7</v>
      </c>
      <c r="AB125" s="144">
        <f t="shared" si="46"/>
        <v>8361</v>
      </c>
    </row>
    <row r="126" spans="1:28" s="72" customFormat="1" x14ac:dyDescent="0.2">
      <c r="A126" s="59">
        <v>1829</v>
      </c>
      <c r="B126" s="57" t="s">
        <v>146</v>
      </c>
      <c r="C126" s="58">
        <v>93.3</v>
      </c>
      <c r="D126" s="51">
        <f t="shared" ref="D126:D140" si="47">ROUND(E126*C126,1)</f>
        <v>3791</v>
      </c>
      <c r="E126" s="151">
        <v>40.631999999999998</v>
      </c>
      <c r="F126" s="54">
        <f t="shared" si="42"/>
        <v>1111.0164</v>
      </c>
      <c r="G126" s="151">
        <v>11.907999999999999</v>
      </c>
      <c r="H126" s="51">
        <f t="shared" ref="H126:H149" si="48">ROUND(C126*I126,1)</f>
        <v>1078.8</v>
      </c>
      <c r="I126" s="156">
        <v>11.563000000000001</v>
      </c>
      <c r="J126" s="51">
        <f t="shared" ref="J126:J149" si="49">ROUND(K126*C126,1)</f>
        <v>1092.5</v>
      </c>
      <c r="K126" s="156">
        <v>11.71</v>
      </c>
      <c r="L126" s="51">
        <f t="shared" ref="L126:L149" si="50">ROUND(C126*M126,1)</f>
        <v>1107.4000000000001</v>
      </c>
      <c r="M126" s="156">
        <v>11.869</v>
      </c>
      <c r="N126" s="51">
        <f t="shared" ref="N126:N157" si="51">ROUND(O126*C126,1)</f>
        <v>1126.9000000000001</v>
      </c>
      <c r="O126" s="156">
        <v>12.077999999999999</v>
      </c>
      <c r="P126" s="144">
        <f t="shared" si="41"/>
        <v>1222.0999999999999</v>
      </c>
      <c r="Q126" s="144">
        <f t="shared" si="45"/>
        <v>1499.9</v>
      </c>
      <c r="R126" s="144">
        <f t="shared" si="45"/>
        <v>1666.5</v>
      </c>
      <c r="S126" s="144">
        <f t="shared" si="45"/>
        <v>2222</v>
      </c>
      <c r="T126" s="144">
        <f t="shared" si="45"/>
        <v>2388.6999999999998</v>
      </c>
      <c r="U126" s="144">
        <f t="shared" si="43"/>
        <v>1478</v>
      </c>
      <c r="V126" s="144">
        <f t="shared" si="43"/>
        <v>1747.7</v>
      </c>
      <c r="W126" s="144">
        <f t="shared" si="43"/>
        <v>1585.9</v>
      </c>
      <c r="X126" s="144">
        <f t="shared" si="43"/>
        <v>2341.1</v>
      </c>
      <c r="Y126" s="144">
        <f t="shared" si="43"/>
        <v>3236.5</v>
      </c>
      <c r="Z126" s="144">
        <f t="shared" si="46"/>
        <v>1802.6</v>
      </c>
      <c r="AA126" s="144">
        <f t="shared" si="46"/>
        <v>2294.3000000000002</v>
      </c>
      <c r="AB126" s="144">
        <f t="shared" si="46"/>
        <v>3277.5</v>
      </c>
    </row>
    <row r="127" spans="1:28" s="72" customFormat="1" x14ac:dyDescent="0.2">
      <c r="A127" s="59">
        <v>1831</v>
      </c>
      <c r="B127" s="57" t="s">
        <v>147</v>
      </c>
      <c r="C127" s="71">
        <v>140</v>
      </c>
      <c r="D127" s="51">
        <f t="shared" si="47"/>
        <v>5688.5</v>
      </c>
      <c r="E127" s="151">
        <v>40.631999999999998</v>
      </c>
      <c r="F127" s="54">
        <f t="shared" si="42"/>
        <v>1667.12</v>
      </c>
      <c r="G127" s="151">
        <v>11.907999999999999</v>
      </c>
      <c r="H127" s="51">
        <f t="shared" si="48"/>
        <v>1618.8</v>
      </c>
      <c r="I127" s="156">
        <v>11.563000000000001</v>
      </c>
      <c r="J127" s="51">
        <f t="shared" si="49"/>
        <v>1639.4</v>
      </c>
      <c r="K127" s="156">
        <v>11.71</v>
      </c>
      <c r="L127" s="51">
        <f t="shared" si="50"/>
        <v>1661.7</v>
      </c>
      <c r="M127" s="156">
        <v>11.869</v>
      </c>
      <c r="N127" s="51">
        <f t="shared" si="51"/>
        <v>1690.9</v>
      </c>
      <c r="O127" s="156">
        <v>12.077999999999999</v>
      </c>
      <c r="P127" s="144">
        <f t="shared" si="41"/>
        <v>1833.8</v>
      </c>
      <c r="Q127" s="144">
        <f t="shared" si="45"/>
        <v>2250.6</v>
      </c>
      <c r="R127" s="144">
        <f t="shared" si="45"/>
        <v>2500.6999999999998</v>
      </c>
      <c r="S127" s="144">
        <f t="shared" si="45"/>
        <v>3334.2</v>
      </c>
      <c r="T127" s="144">
        <f t="shared" si="45"/>
        <v>3584.3</v>
      </c>
      <c r="U127" s="144">
        <f t="shared" ref="U127:Y149" si="52">ROUND($C127*$I127*U$6,1)</f>
        <v>2217.8000000000002</v>
      </c>
      <c r="V127" s="144">
        <f t="shared" si="52"/>
        <v>2622.5</v>
      </c>
      <c r="W127" s="144">
        <f t="shared" si="52"/>
        <v>2379.6999999999998</v>
      </c>
      <c r="X127" s="144">
        <f t="shared" si="52"/>
        <v>3512.8</v>
      </c>
      <c r="Y127" s="144">
        <f t="shared" si="52"/>
        <v>4856.5</v>
      </c>
      <c r="Z127" s="144">
        <f t="shared" si="46"/>
        <v>2705</v>
      </c>
      <c r="AA127" s="144">
        <f t="shared" si="46"/>
        <v>3442.7</v>
      </c>
      <c r="AB127" s="144">
        <f t="shared" si="46"/>
        <v>4918.2</v>
      </c>
    </row>
    <row r="128" spans="1:28" s="72" customFormat="1" x14ac:dyDescent="0.2">
      <c r="A128" s="59">
        <v>1835</v>
      </c>
      <c r="B128" s="57" t="s">
        <v>148</v>
      </c>
      <c r="C128" s="71">
        <v>166.8</v>
      </c>
      <c r="D128" s="51">
        <f t="shared" si="47"/>
        <v>6777.4</v>
      </c>
      <c r="E128" s="151">
        <v>40.631999999999998</v>
      </c>
      <c r="F128" s="54">
        <f t="shared" si="42"/>
        <v>1986.2544</v>
      </c>
      <c r="G128" s="151">
        <v>11.907999999999999</v>
      </c>
      <c r="H128" s="51">
        <f t="shared" si="48"/>
        <v>1928.7</v>
      </c>
      <c r="I128" s="156">
        <v>11.563000000000001</v>
      </c>
      <c r="J128" s="51">
        <f t="shared" si="49"/>
        <v>1953.2</v>
      </c>
      <c r="K128" s="156">
        <v>11.71</v>
      </c>
      <c r="L128" s="51">
        <f t="shared" si="50"/>
        <v>1979.7</v>
      </c>
      <c r="M128" s="156">
        <v>11.869</v>
      </c>
      <c r="N128" s="51">
        <f t="shared" si="51"/>
        <v>2014.6</v>
      </c>
      <c r="O128" s="156">
        <v>12.077999999999999</v>
      </c>
      <c r="P128" s="144">
        <f t="shared" si="41"/>
        <v>2184.9</v>
      </c>
      <c r="Q128" s="144">
        <f t="shared" si="45"/>
        <v>2681.4</v>
      </c>
      <c r="R128" s="144">
        <f t="shared" si="45"/>
        <v>2979.4</v>
      </c>
      <c r="S128" s="144">
        <f t="shared" si="45"/>
        <v>3972.5</v>
      </c>
      <c r="T128" s="144">
        <f t="shared" si="45"/>
        <v>4270.3999999999996</v>
      </c>
      <c r="U128" s="144">
        <f t="shared" si="52"/>
        <v>2642.3</v>
      </c>
      <c r="V128" s="144">
        <f t="shared" si="52"/>
        <v>3124.5</v>
      </c>
      <c r="W128" s="144">
        <f t="shared" si="52"/>
        <v>2835.2</v>
      </c>
      <c r="X128" s="144">
        <f t="shared" si="52"/>
        <v>4185.3</v>
      </c>
      <c r="Y128" s="144">
        <f t="shared" si="52"/>
        <v>5786.1</v>
      </c>
      <c r="Z128" s="144">
        <f t="shared" si="46"/>
        <v>3222.8</v>
      </c>
      <c r="AA128" s="144">
        <f t="shared" si="46"/>
        <v>4101.7</v>
      </c>
      <c r="AB128" s="144">
        <f t="shared" si="46"/>
        <v>5859.6</v>
      </c>
    </row>
    <row r="129" spans="1:28" s="72" customFormat="1" x14ac:dyDescent="0.2">
      <c r="A129" s="59">
        <v>1836</v>
      </c>
      <c r="B129" s="57" t="s">
        <v>149</v>
      </c>
      <c r="C129" s="71">
        <v>77</v>
      </c>
      <c r="D129" s="51">
        <f t="shared" si="47"/>
        <v>3128.7</v>
      </c>
      <c r="E129" s="151">
        <v>40.631999999999998</v>
      </c>
      <c r="F129" s="54">
        <f t="shared" si="42"/>
        <v>916.91599999999994</v>
      </c>
      <c r="G129" s="151">
        <v>11.907999999999999</v>
      </c>
      <c r="H129" s="51">
        <f t="shared" si="48"/>
        <v>890.4</v>
      </c>
      <c r="I129" s="156">
        <v>11.563000000000001</v>
      </c>
      <c r="J129" s="51">
        <f t="shared" si="49"/>
        <v>901.7</v>
      </c>
      <c r="K129" s="156">
        <v>11.71</v>
      </c>
      <c r="L129" s="51">
        <f t="shared" si="50"/>
        <v>913.9</v>
      </c>
      <c r="M129" s="156">
        <v>11.869</v>
      </c>
      <c r="N129" s="51">
        <f t="shared" si="51"/>
        <v>930</v>
      </c>
      <c r="O129" s="156">
        <v>12.077999999999999</v>
      </c>
      <c r="P129" s="144">
        <f t="shared" si="41"/>
        <v>1008.6</v>
      </c>
      <c r="Q129" s="144">
        <f t="shared" si="45"/>
        <v>1237.8</v>
      </c>
      <c r="R129" s="144">
        <f t="shared" si="45"/>
        <v>1375.4</v>
      </c>
      <c r="S129" s="144">
        <f t="shared" si="45"/>
        <v>1833.8</v>
      </c>
      <c r="T129" s="144">
        <f t="shared" si="45"/>
        <v>1971.4</v>
      </c>
      <c r="U129" s="144">
        <f t="shared" si="52"/>
        <v>1219.8</v>
      </c>
      <c r="V129" s="144">
        <f t="shared" si="52"/>
        <v>1442.4</v>
      </c>
      <c r="W129" s="144">
        <f t="shared" si="52"/>
        <v>1308.8</v>
      </c>
      <c r="X129" s="144">
        <f t="shared" si="52"/>
        <v>1932.1</v>
      </c>
      <c r="Y129" s="144">
        <f t="shared" si="52"/>
        <v>2671.1</v>
      </c>
      <c r="Z129" s="144">
        <f t="shared" si="46"/>
        <v>1487.8</v>
      </c>
      <c r="AA129" s="144">
        <f t="shared" si="46"/>
        <v>1893.6</v>
      </c>
      <c r="AB129" s="144">
        <f t="shared" si="46"/>
        <v>2705.1</v>
      </c>
    </row>
    <row r="130" spans="1:28" s="72" customFormat="1" x14ac:dyDescent="0.2">
      <c r="A130" s="59">
        <v>1895</v>
      </c>
      <c r="B130" s="57" t="s">
        <v>150</v>
      </c>
      <c r="C130" s="58">
        <v>420</v>
      </c>
      <c r="D130" s="51">
        <f t="shared" si="47"/>
        <v>17065.400000000001</v>
      </c>
      <c r="E130" s="151">
        <v>40.631999999999998</v>
      </c>
      <c r="F130" s="54">
        <f t="shared" si="42"/>
        <v>5001.3599999999997</v>
      </c>
      <c r="G130" s="151">
        <v>11.907999999999999</v>
      </c>
      <c r="H130" s="51">
        <f t="shared" si="48"/>
        <v>4856.5</v>
      </c>
      <c r="I130" s="156">
        <v>11.563000000000001</v>
      </c>
      <c r="J130" s="51">
        <f t="shared" si="49"/>
        <v>4918.2</v>
      </c>
      <c r="K130" s="156">
        <v>11.71</v>
      </c>
      <c r="L130" s="51">
        <f t="shared" si="50"/>
        <v>4985</v>
      </c>
      <c r="M130" s="156">
        <v>11.869</v>
      </c>
      <c r="N130" s="51">
        <f t="shared" si="51"/>
        <v>5072.8</v>
      </c>
      <c r="O130" s="156">
        <v>12.077999999999999</v>
      </c>
      <c r="P130" s="144">
        <f t="shared" si="41"/>
        <v>5501.5</v>
      </c>
      <c r="Q130" s="144">
        <f t="shared" si="45"/>
        <v>6751.8</v>
      </c>
      <c r="R130" s="144">
        <f t="shared" si="45"/>
        <v>7502</v>
      </c>
      <c r="S130" s="144">
        <f t="shared" si="45"/>
        <v>10002.700000000001</v>
      </c>
      <c r="T130" s="144">
        <f t="shared" si="45"/>
        <v>10752.9</v>
      </c>
      <c r="U130" s="144">
        <f t="shared" si="52"/>
        <v>6653.4</v>
      </c>
      <c r="V130" s="144">
        <f t="shared" si="52"/>
        <v>7867.5</v>
      </c>
      <c r="W130" s="144">
        <f t="shared" si="52"/>
        <v>7139</v>
      </c>
      <c r="X130" s="144">
        <f t="shared" si="52"/>
        <v>10538.5</v>
      </c>
      <c r="Y130" s="144">
        <f t="shared" si="52"/>
        <v>14569.4</v>
      </c>
      <c r="Z130" s="144">
        <f t="shared" si="46"/>
        <v>8115</v>
      </c>
      <c r="AA130" s="144">
        <f t="shared" si="46"/>
        <v>10328.200000000001</v>
      </c>
      <c r="AB130" s="144">
        <f t="shared" si="46"/>
        <v>14754.6</v>
      </c>
    </row>
    <row r="131" spans="1:28" s="72" customFormat="1" x14ac:dyDescent="0.2">
      <c r="A131" s="59">
        <v>2137</v>
      </c>
      <c r="B131" s="57" t="s">
        <v>151</v>
      </c>
      <c r="C131" s="58">
        <v>60</v>
      </c>
      <c r="D131" s="51">
        <f t="shared" si="47"/>
        <v>2437.9</v>
      </c>
      <c r="E131" s="151">
        <v>40.631999999999998</v>
      </c>
      <c r="F131" s="54">
        <f t="shared" si="42"/>
        <v>714.48</v>
      </c>
      <c r="G131" s="151">
        <v>11.907999999999999</v>
      </c>
      <c r="H131" s="51">
        <f t="shared" si="48"/>
        <v>693.8</v>
      </c>
      <c r="I131" s="156">
        <v>11.563000000000001</v>
      </c>
      <c r="J131" s="51">
        <f t="shared" si="49"/>
        <v>702.6</v>
      </c>
      <c r="K131" s="156">
        <v>11.71</v>
      </c>
      <c r="L131" s="51">
        <f t="shared" si="50"/>
        <v>712.1</v>
      </c>
      <c r="M131" s="156">
        <v>11.869</v>
      </c>
      <c r="N131" s="51">
        <f t="shared" si="51"/>
        <v>724.7</v>
      </c>
      <c r="O131" s="156">
        <v>12.077999999999999</v>
      </c>
      <c r="P131" s="144">
        <f t="shared" si="41"/>
        <v>785.9</v>
      </c>
      <c r="Q131" s="144">
        <f t="shared" si="45"/>
        <v>964.5</v>
      </c>
      <c r="R131" s="144">
        <f t="shared" si="45"/>
        <v>1071.7</v>
      </c>
      <c r="S131" s="144">
        <f t="shared" si="45"/>
        <v>1429</v>
      </c>
      <c r="T131" s="144">
        <f t="shared" si="45"/>
        <v>1536.1</v>
      </c>
      <c r="U131" s="144">
        <f t="shared" si="52"/>
        <v>950.5</v>
      </c>
      <c r="V131" s="144">
        <f t="shared" si="52"/>
        <v>1123.9000000000001</v>
      </c>
      <c r="W131" s="144">
        <f t="shared" si="52"/>
        <v>1019.9</v>
      </c>
      <c r="X131" s="144">
        <f t="shared" si="52"/>
        <v>1505.5</v>
      </c>
      <c r="Y131" s="144">
        <f t="shared" si="52"/>
        <v>2081.3000000000002</v>
      </c>
      <c r="Z131" s="144">
        <f t="shared" si="46"/>
        <v>1159.3</v>
      </c>
      <c r="AA131" s="144">
        <f t="shared" si="46"/>
        <v>1475.5</v>
      </c>
      <c r="AB131" s="144">
        <f t="shared" si="46"/>
        <v>2107.8000000000002</v>
      </c>
    </row>
    <row r="132" spans="1:28" s="72" customFormat="1" x14ac:dyDescent="0.2">
      <c r="A132" s="59">
        <v>2493</v>
      </c>
      <c r="B132" s="57" t="s">
        <v>152</v>
      </c>
      <c r="C132" s="71">
        <v>94.4</v>
      </c>
      <c r="D132" s="51">
        <f t="shared" si="47"/>
        <v>3835.7</v>
      </c>
      <c r="E132" s="151">
        <v>40.631999999999998</v>
      </c>
      <c r="F132" s="54">
        <f t="shared" si="42"/>
        <v>1124.1152</v>
      </c>
      <c r="G132" s="151">
        <v>11.907999999999999</v>
      </c>
      <c r="H132" s="51">
        <f t="shared" si="48"/>
        <v>1091.5</v>
      </c>
      <c r="I132" s="156">
        <v>11.563000000000001</v>
      </c>
      <c r="J132" s="51">
        <f t="shared" si="49"/>
        <v>1105.4000000000001</v>
      </c>
      <c r="K132" s="156">
        <v>11.71</v>
      </c>
      <c r="L132" s="51">
        <f t="shared" si="50"/>
        <v>1120.4000000000001</v>
      </c>
      <c r="M132" s="156">
        <v>11.869</v>
      </c>
      <c r="N132" s="51">
        <f t="shared" si="51"/>
        <v>1140.2</v>
      </c>
      <c r="O132" s="156">
        <v>12.077999999999999</v>
      </c>
      <c r="P132" s="144">
        <f t="shared" si="41"/>
        <v>1236.5</v>
      </c>
      <c r="Q132" s="144">
        <f t="shared" si="45"/>
        <v>1517.6</v>
      </c>
      <c r="R132" s="144">
        <f t="shared" si="45"/>
        <v>1686.2</v>
      </c>
      <c r="S132" s="144">
        <f t="shared" si="45"/>
        <v>2248.1999999999998</v>
      </c>
      <c r="T132" s="144">
        <f t="shared" si="45"/>
        <v>2416.8000000000002</v>
      </c>
      <c r="U132" s="144">
        <f t="shared" si="52"/>
        <v>1495.4</v>
      </c>
      <c r="V132" s="144">
        <f t="shared" si="52"/>
        <v>1768.3</v>
      </c>
      <c r="W132" s="144">
        <f t="shared" si="52"/>
        <v>1604.6</v>
      </c>
      <c r="X132" s="144">
        <f t="shared" si="52"/>
        <v>2368.6999999999998</v>
      </c>
      <c r="Y132" s="144">
        <f t="shared" si="52"/>
        <v>3274.6</v>
      </c>
      <c r="Z132" s="144">
        <f t="shared" si="46"/>
        <v>1823.9</v>
      </c>
      <c r="AA132" s="144">
        <f t="shared" si="46"/>
        <v>2321.3000000000002</v>
      </c>
      <c r="AB132" s="144">
        <f t="shared" si="46"/>
        <v>3316.2</v>
      </c>
    </row>
    <row r="133" spans="1:28" s="72" customFormat="1" x14ac:dyDescent="0.2">
      <c r="A133" s="59">
        <v>2527</v>
      </c>
      <c r="B133" s="57" t="s">
        <v>153</v>
      </c>
      <c r="C133" s="58">
        <v>187</v>
      </c>
      <c r="D133" s="51">
        <f t="shared" si="47"/>
        <v>7598.2</v>
      </c>
      <c r="E133" s="151">
        <v>40.631999999999998</v>
      </c>
      <c r="F133" s="54">
        <f t="shared" si="42"/>
        <v>2226.7959999999998</v>
      </c>
      <c r="G133" s="151">
        <v>11.907999999999999</v>
      </c>
      <c r="H133" s="51">
        <f t="shared" si="48"/>
        <v>2162.3000000000002</v>
      </c>
      <c r="I133" s="156">
        <v>11.563000000000001</v>
      </c>
      <c r="J133" s="51">
        <f t="shared" si="49"/>
        <v>2189.8000000000002</v>
      </c>
      <c r="K133" s="156">
        <v>11.71</v>
      </c>
      <c r="L133" s="51">
        <f t="shared" si="50"/>
        <v>2219.5</v>
      </c>
      <c r="M133" s="156">
        <v>11.869</v>
      </c>
      <c r="N133" s="51">
        <f t="shared" si="51"/>
        <v>2258.6</v>
      </c>
      <c r="O133" s="156">
        <v>12.077999999999999</v>
      </c>
      <c r="P133" s="144">
        <f t="shared" si="41"/>
        <v>2449.5</v>
      </c>
      <c r="Q133" s="144">
        <f t="shared" si="45"/>
        <v>3006.2</v>
      </c>
      <c r="R133" s="144">
        <f t="shared" si="45"/>
        <v>3340.2</v>
      </c>
      <c r="S133" s="144">
        <f t="shared" si="45"/>
        <v>4453.6000000000004</v>
      </c>
      <c r="T133" s="144">
        <f t="shared" si="45"/>
        <v>4787.6000000000004</v>
      </c>
      <c r="U133" s="144">
        <f t="shared" si="52"/>
        <v>2962.3</v>
      </c>
      <c r="V133" s="144">
        <f t="shared" si="52"/>
        <v>3502.9</v>
      </c>
      <c r="W133" s="144">
        <f t="shared" si="52"/>
        <v>3178.6</v>
      </c>
      <c r="X133" s="144">
        <f t="shared" si="52"/>
        <v>4692.1000000000004</v>
      </c>
      <c r="Y133" s="144">
        <f t="shared" si="52"/>
        <v>6486.8</v>
      </c>
      <c r="Z133" s="144">
        <f t="shared" si="46"/>
        <v>3613.2</v>
      </c>
      <c r="AA133" s="144">
        <f t="shared" si="46"/>
        <v>4598.6000000000004</v>
      </c>
      <c r="AB133" s="144">
        <f t="shared" si="46"/>
        <v>6569.4</v>
      </c>
    </row>
    <row r="134" spans="1:28" s="72" customFormat="1" x14ac:dyDescent="0.2">
      <c r="A134" s="59">
        <v>2848</v>
      </c>
      <c r="B134" s="57" t="s">
        <v>154</v>
      </c>
      <c r="C134" s="71">
        <v>268</v>
      </c>
      <c r="D134" s="51">
        <f t="shared" si="47"/>
        <v>10889.4</v>
      </c>
      <c r="E134" s="151">
        <v>40.631999999999998</v>
      </c>
      <c r="F134" s="54">
        <f t="shared" si="42"/>
        <v>3191.3440000000001</v>
      </c>
      <c r="G134" s="151">
        <v>11.907999999999999</v>
      </c>
      <c r="H134" s="51">
        <f t="shared" si="48"/>
        <v>3098.9</v>
      </c>
      <c r="I134" s="156">
        <v>11.563000000000001</v>
      </c>
      <c r="J134" s="51">
        <f t="shared" si="49"/>
        <v>3138.3</v>
      </c>
      <c r="K134" s="156">
        <v>11.71</v>
      </c>
      <c r="L134" s="51">
        <f t="shared" si="50"/>
        <v>3180.9</v>
      </c>
      <c r="M134" s="156">
        <v>11.869</v>
      </c>
      <c r="N134" s="51">
        <f t="shared" si="51"/>
        <v>3236.9</v>
      </c>
      <c r="O134" s="156">
        <v>12.077999999999999</v>
      </c>
      <c r="P134" s="144">
        <f t="shared" si="41"/>
        <v>3510.5</v>
      </c>
      <c r="Q134" s="144">
        <f t="shared" si="45"/>
        <v>4308.3</v>
      </c>
      <c r="R134" s="144">
        <f t="shared" si="45"/>
        <v>4787</v>
      </c>
      <c r="S134" s="144">
        <f t="shared" si="45"/>
        <v>6382.7</v>
      </c>
      <c r="T134" s="144">
        <f t="shared" si="45"/>
        <v>6861.4</v>
      </c>
      <c r="U134" s="144">
        <f t="shared" si="52"/>
        <v>4245.5</v>
      </c>
      <c r="V134" s="144">
        <f t="shared" si="52"/>
        <v>5020.2</v>
      </c>
      <c r="W134" s="144">
        <f t="shared" si="52"/>
        <v>4555.3999999999996</v>
      </c>
      <c r="X134" s="144">
        <f t="shared" si="52"/>
        <v>6724.6</v>
      </c>
      <c r="Y134" s="144">
        <f t="shared" si="52"/>
        <v>9296.7000000000007</v>
      </c>
      <c r="Z134" s="144">
        <f t="shared" si="46"/>
        <v>5178.2</v>
      </c>
      <c r="AA134" s="144">
        <f t="shared" si="46"/>
        <v>6590.4</v>
      </c>
      <c r="AB134" s="144">
        <f t="shared" si="46"/>
        <v>9414.9</v>
      </c>
    </row>
    <row r="135" spans="1:28" s="72" customFormat="1" x14ac:dyDescent="0.2">
      <c r="A135" s="59">
        <v>2985</v>
      </c>
      <c r="B135" s="57" t="s">
        <v>155</v>
      </c>
      <c r="C135" s="71">
        <v>200</v>
      </c>
      <c r="D135" s="51">
        <f t="shared" si="47"/>
        <v>8126.4</v>
      </c>
      <c r="E135" s="151">
        <v>40.631999999999998</v>
      </c>
      <c r="F135" s="54">
        <f t="shared" si="42"/>
        <v>2381.6</v>
      </c>
      <c r="G135" s="151">
        <v>11.907999999999999</v>
      </c>
      <c r="H135" s="51">
        <f t="shared" si="48"/>
        <v>2312.6</v>
      </c>
      <c r="I135" s="156">
        <v>11.563000000000001</v>
      </c>
      <c r="J135" s="51">
        <f t="shared" si="49"/>
        <v>2342</v>
      </c>
      <c r="K135" s="156">
        <v>11.71</v>
      </c>
      <c r="L135" s="51">
        <f t="shared" si="50"/>
        <v>2373.8000000000002</v>
      </c>
      <c r="M135" s="156">
        <v>11.869</v>
      </c>
      <c r="N135" s="51">
        <f t="shared" si="51"/>
        <v>2415.6</v>
      </c>
      <c r="O135" s="156">
        <v>12.077999999999999</v>
      </c>
      <c r="P135" s="144">
        <f t="shared" si="41"/>
        <v>2619.8000000000002</v>
      </c>
      <c r="Q135" s="144">
        <f t="shared" si="45"/>
        <v>3215.2</v>
      </c>
      <c r="R135" s="144">
        <f t="shared" si="45"/>
        <v>3572.4</v>
      </c>
      <c r="S135" s="144">
        <f t="shared" si="45"/>
        <v>4763.2</v>
      </c>
      <c r="T135" s="144">
        <f t="shared" si="45"/>
        <v>5120.3999999999996</v>
      </c>
      <c r="U135" s="144">
        <f t="shared" si="52"/>
        <v>3168.3</v>
      </c>
      <c r="V135" s="144">
        <f t="shared" si="52"/>
        <v>3746.4</v>
      </c>
      <c r="W135" s="144">
        <f t="shared" si="52"/>
        <v>3399.5</v>
      </c>
      <c r="X135" s="144">
        <f t="shared" si="52"/>
        <v>5018.3</v>
      </c>
      <c r="Y135" s="144">
        <f t="shared" si="52"/>
        <v>6937.8</v>
      </c>
      <c r="Z135" s="144">
        <f t="shared" si="46"/>
        <v>3864.3</v>
      </c>
      <c r="AA135" s="144">
        <f t="shared" si="46"/>
        <v>4918.2</v>
      </c>
      <c r="AB135" s="144">
        <f t="shared" si="46"/>
        <v>7026</v>
      </c>
    </row>
    <row r="136" spans="1:28" s="72" customFormat="1" x14ac:dyDescent="0.2">
      <c r="A136" s="59">
        <v>2987</v>
      </c>
      <c r="B136" s="57" t="s">
        <v>156</v>
      </c>
      <c r="C136" s="58">
        <v>266</v>
      </c>
      <c r="D136" s="51">
        <f t="shared" si="47"/>
        <v>10808.1</v>
      </c>
      <c r="E136" s="151">
        <v>40.631999999999998</v>
      </c>
      <c r="F136" s="54">
        <f t="shared" si="42"/>
        <v>3167.5279999999998</v>
      </c>
      <c r="G136" s="151">
        <v>11.907999999999999</v>
      </c>
      <c r="H136" s="51">
        <f t="shared" si="48"/>
        <v>3075.8</v>
      </c>
      <c r="I136" s="156">
        <v>11.563000000000001</v>
      </c>
      <c r="J136" s="51">
        <f t="shared" si="49"/>
        <v>3114.9</v>
      </c>
      <c r="K136" s="156">
        <v>11.71</v>
      </c>
      <c r="L136" s="51">
        <f t="shared" si="50"/>
        <v>3157.2</v>
      </c>
      <c r="M136" s="156">
        <v>11.869</v>
      </c>
      <c r="N136" s="51">
        <f t="shared" si="51"/>
        <v>3212.7</v>
      </c>
      <c r="O136" s="156">
        <v>12.077999999999999</v>
      </c>
      <c r="P136" s="144">
        <f t="shared" si="41"/>
        <v>3484.3</v>
      </c>
      <c r="Q136" s="144">
        <f t="shared" si="45"/>
        <v>4276.2</v>
      </c>
      <c r="R136" s="144">
        <f t="shared" si="45"/>
        <v>4751.3</v>
      </c>
      <c r="S136" s="144">
        <f t="shared" si="45"/>
        <v>6335.1</v>
      </c>
      <c r="T136" s="144">
        <f t="shared" si="45"/>
        <v>6810.2</v>
      </c>
      <c r="U136" s="144">
        <f t="shared" si="52"/>
        <v>4213.8</v>
      </c>
      <c r="V136" s="144">
        <f t="shared" si="52"/>
        <v>4982.7</v>
      </c>
      <c r="W136" s="144">
        <f t="shared" si="52"/>
        <v>4521.3999999999996</v>
      </c>
      <c r="X136" s="144">
        <f t="shared" si="52"/>
        <v>6674.4</v>
      </c>
      <c r="Y136" s="144">
        <f t="shared" si="52"/>
        <v>9227.2999999999993</v>
      </c>
      <c r="Z136" s="144">
        <f t="shared" si="46"/>
        <v>5139.6000000000004</v>
      </c>
      <c r="AA136" s="144">
        <f t="shared" si="46"/>
        <v>6541.3</v>
      </c>
      <c r="AB136" s="144">
        <f t="shared" si="46"/>
        <v>9344.7000000000007</v>
      </c>
    </row>
    <row r="137" spans="1:28" s="72" customFormat="1" x14ac:dyDescent="0.2">
      <c r="A137" s="59">
        <v>2989</v>
      </c>
      <c r="B137" s="57" t="s">
        <v>157</v>
      </c>
      <c r="C137" s="58">
        <v>279</v>
      </c>
      <c r="D137" s="51">
        <f t="shared" si="47"/>
        <v>11336.3</v>
      </c>
      <c r="E137" s="151">
        <v>40.631999999999998</v>
      </c>
      <c r="F137" s="54">
        <f t="shared" si="42"/>
        <v>3322.3319999999999</v>
      </c>
      <c r="G137" s="151">
        <v>11.907999999999999</v>
      </c>
      <c r="H137" s="51">
        <f t="shared" si="48"/>
        <v>3226.1</v>
      </c>
      <c r="I137" s="156">
        <v>11.563000000000001</v>
      </c>
      <c r="J137" s="51">
        <f t="shared" si="49"/>
        <v>3267.1</v>
      </c>
      <c r="K137" s="156">
        <v>11.71</v>
      </c>
      <c r="L137" s="51">
        <f t="shared" si="50"/>
        <v>3311.5</v>
      </c>
      <c r="M137" s="156">
        <v>11.869</v>
      </c>
      <c r="N137" s="51">
        <f t="shared" si="51"/>
        <v>3369.8</v>
      </c>
      <c r="O137" s="156">
        <v>12.077999999999999</v>
      </c>
      <c r="P137" s="144">
        <f t="shared" si="41"/>
        <v>3654.6</v>
      </c>
      <c r="Q137" s="144">
        <f t="shared" si="45"/>
        <v>4485.1000000000004</v>
      </c>
      <c r="R137" s="144">
        <f t="shared" si="45"/>
        <v>4983.5</v>
      </c>
      <c r="S137" s="144">
        <f t="shared" si="45"/>
        <v>6644.7</v>
      </c>
      <c r="T137" s="144">
        <f t="shared" si="45"/>
        <v>7143</v>
      </c>
      <c r="U137" s="144">
        <f t="shared" si="52"/>
        <v>4419.7</v>
      </c>
      <c r="V137" s="144">
        <f t="shared" si="52"/>
        <v>5226.2</v>
      </c>
      <c r="W137" s="144">
        <f t="shared" si="52"/>
        <v>4742.3</v>
      </c>
      <c r="X137" s="144">
        <f t="shared" si="52"/>
        <v>7000.6</v>
      </c>
      <c r="Y137" s="144">
        <f t="shared" si="52"/>
        <v>9678.2000000000007</v>
      </c>
      <c r="Z137" s="144">
        <f t="shared" si="46"/>
        <v>5390.7</v>
      </c>
      <c r="AA137" s="144">
        <f t="shared" si="46"/>
        <v>6860.9</v>
      </c>
      <c r="AB137" s="144">
        <f t="shared" si="46"/>
        <v>9801.2999999999993</v>
      </c>
    </row>
    <row r="138" spans="1:28" s="72" customFormat="1" x14ac:dyDescent="0.2">
      <c r="A138" s="59">
        <v>2993</v>
      </c>
      <c r="B138" s="57" t="s">
        <v>158</v>
      </c>
      <c r="C138" s="58">
        <v>275</v>
      </c>
      <c r="D138" s="51">
        <f t="shared" si="47"/>
        <v>11173.8</v>
      </c>
      <c r="E138" s="151">
        <v>40.631999999999998</v>
      </c>
      <c r="F138" s="54">
        <f t="shared" si="42"/>
        <v>3274.7</v>
      </c>
      <c r="G138" s="151">
        <v>11.907999999999999</v>
      </c>
      <c r="H138" s="51">
        <f t="shared" si="48"/>
        <v>3179.8</v>
      </c>
      <c r="I138" s="156">
        <v>11.563000000000001</v>
      </c>
      <c r="J138" s="51">
        <f t="shared" si="49"/>
        <v>3220.3</v>
      </c>
      <c r="K138" s="156">
        <v>11.71</v>
      </c>
      <c r="L138" s="51">
        <f t="shared" si="50"/>
        <v>3264</v>
      </c>
      <c r="M138" s="156">
        <v>11.869</v>
      </c>
      <c r="N138" s="51">
        <f t="shared" si="51"/>
        <v>3321.5</v>
      </c>
      <c r="O138" s="156">
        <v>12.077999999999999</v>
      </c>
      <c r="P138" s="144">
        <f t="shared" si="41"/>
        <v>3602.2</v>
      </c>
      <c r="Q138" s="144">
        <f t="shared" si="45"/>
        <v>4420.8</v>
      </c>
      <c r="R138" s="144">
        <f t="shared" si="45"/>
        <v>4912.1000000000004</v>
      </c>
      <c r="S138" s="144">
        <f t="shared" si="45"/>
        <v>6549.4</v>
      </c>
      <c r="T138" s="144">
        <f t="shared" si="45"/>
        <v>7040.6</v>
      </c>
      <c r="U138" s="144">
        <f t="shared" si="52"/>
        <v>4356.3999999999996</v>
      </c>
      <c r="V138" s="144">
        <f t="shared" si="52"/>
        <v>5151.3</v>
      </c>
      <c r="W138" s="144">
        <f t="shared" si="52"/>
        <v>4674.3</v>
      </c>
      <c r="X138" s="144">
        <f t="shared" si="52"/>
        <v>6900.2</v>
      </c>
      <c r="Y138" s="144">
        <f t="shared" si="52"/>
        <v>9539.5</v>
      </c>
      <c r="Z138" s="144">
        <f t="shared" si="46"/>
        <v>5313.5</v>
      </c>
      <c r="AA138" s="144">
        <f t="shared" si="46"/>
        <v>6762.6</v>
      </c>
      <c r="AB138" s="144">
        <f t="shared" si="46"/>
        <v>9660.9</v>
      </c>
    </row>
    <row r="139" spans="1:28" s="72" customFormat="1" ht="25.5" x14ac:dyDescent="0.2">
      <c r="A139" s="59">
        <v>3559</v>
      </c>
      <c r="B139" s="57" t="s">
        <v>159</v>
      </c>
      <c r="C139" s="58">
        <v>95</v>
      </c>
      <c r="D139" s="51">
        <f t="shared" si="47"/>
        <v>3860</v>
      </c>
      <c r="E139" s="151">
        <v>40.631999999999998</v>
      </c>
      <c r="F139" s="54">
        <f t="shared" si="42"/>
        <v>1602.5550000000001</v>
      </c>
      <c r="G139" s="151">
        <v>16.869</v>
      </c>
      <c r="H139" s="51">
        <f t="shared" si="48"/>
        <v>1556.1</v>
      </c>
      <c r="I139" s="156">
        <v>16.38</v>
      </c>
      <c r="J139" s="51">
        <f t="shared" si="49"/>
        <v>1576.1</v>
      </c>
      <c r="K139" s="156">
        <v>16.59</v>
      </c>
      <c r="L139" s="51">
        <f t="shared" si="50"/>
        <v>1597.4</v>
      </c>
      <c r="M139" s="156">
        <v>16.815000000000001</v>
      </c>
      <c r="N139" s="51">
        <f t="shared" si="51"/>
        <v>1625.4</v>
      </c>
      <c r="O139" s="156">
        <v>17.109000000000002</v>
      </c>
      <c r="P139" s="144">
        <f t="shared" si="41"/>
        <v>1762.8</v>
      </c>
      <c r="Q139" s="144">
        <f t="shared" si="45"/>
        <v>2163.4</v>
      </c>
      <c r="R139" s="144">
        <f t="shared" si="45"/>
        <v>2403.8000000000002</v>
      </c>
      <c r="S139" s="144">
        <f t="shared" si="45"/>
        <v>3205.1</v>
      </c>
      <c r="T139" s="144">
        <f t="shared" si="45"/>
        <v>3445.5</v>
      </c>
      <c r="U139" s="144">
        <f t="shared" si="52"/>
        <v>2131.9</v>
      </c>
      <c r="V139" s="144">
        <f t="shared" si="52"/>
        <v>2520.9</v>
      </c>
      <c r="W139" s="144">
        <f t="shared" si="52"/>
        <v>2287.5</v>
      </c>
      <c r="X139" s="144">
        <f t="shared" si="52"/>
        <v>3376.7</v>
      </c>
      <c r="Y139" s="144">
        <f t="shared" si="52"/>
        <v>4668.3</v>
      </c>
      <c r="Z139" s="144">
        <f t="shared" si="46"/>
        <v>2600.6</v>
      </c>
      <c r="AA139" s="144">
        <f t="shared" si="46"/>
        <v>3309.8</v>
      </c>
      <c r="AB139" s="144">
        <f t="shared" si="46"/>
        <v>4728.3</v>
      </c>
    </row>
    <row r="140" spans="1:28" s="72" customFormat="1" ht="25.5" x14ac:dyDescent="0.2">
      <c r="A140" s="59">
        <v>3562</v>
      </c>
      <c r="B140" s="57" t="s">
        <v>160</v>
      </c>
      <c r="C140" s="58">
        <v>122</v>
      </c>
      <c r="D140" s="51">
        <f t="shared" si="47"/>
        <v>4957.1000000000004</v>
      </c>
      <c r="E140" s="151">
        <v>40.631999999999998</v>
      </c>
      <c r="F140" s="54">
        <f t="shared" si="42"/>
        <v>2058.018</v>
      </c>
      <c r="G140" s="151">
        <v>16.869</v>
      </c>
      <c r="H140" s="51">
        <f t="shared" si="48"/>
        <v>1998.4</v>
      </c>
      <c r="I140" s="156">
        <v>16.38</v>
      </c>
      <c r="J140" s="51">
        <f t="shared" si="49"/>
        <v>2024</v>
      </c>
      <c r="K140" s="156">
        <v>16.59</v>
      </c>
      <c r="L140" s="51">
        <f t="shared" si="50"/>
        <v>2051.4</v>
      </c>
      <c r="M140" s="156">
        <v>16.815000000000001</v>
      </c>
      <c r="N140" s="51">
        <f t="shared" si="51"/>
        <v>2087.3000000000002</v>
      </c>
      <c r="O140" s="156">
        <v>17.109000000000002</v>
      </c>
      <c r="P140" s="144">
        <f t="shared" si="41"/>
        <v>2263.8000000000002</v>
      </c>
      <c r="Q140" s="144">
        <f t="shared" si="45"/>
        <v>2778.3</v>
      </c>
      <c r="R140" s="144">
        <f t="shared" si="45"/>
        <v>3087</v>
      </c>
      <c r="S140" s="144">
        <f t="shared" si="45"/>
        <v>4116</v>
      </c>
      <c r="T140" s="144">
        <f t="shared" si="45"/>
        <v>4424.7</v>
      </c>
      <c r="U140" s="144">
        <f t="shared" si="52"/>
        <v>2737.8</v>
      </c>
      <c r="V140" s="144">
        <f t="shared" si="52"/>
        <v>3237.3</v>
      </c>
      <c r="W140" s="144">
        <f t="shared" si="52"/>
        <v>2937.6</v>
      </c>
      <c r="X140" s="144">
        <f t="shared" si="52"/>
        <v>4336.3999999999996</v>
      </c>
      <c r="Y140" s="144">
        <f t="shared" si="52"/>
        <v>5995.1</v>
      </c>
      <c r="Z140" s="144">
        <f t="shared" si="46"/>
        <v>3339.6</v>
      </c>
      <c r="AA140" s="144">
        <f t="shared" si="46"/>
        <v>4250.3999999999996</v>
      </c>
      <c r="AB140" s="144">
        <f t="shared" si="46"/>
        <v>6072</v>
      </c>
    </row>
    <row r="141" spans="1:28" s="72" customFormat="1" x14ac:dyDescent="0.2">
      <c r="A141" s="73" t="s">
        <v>53</v>
      </c>
      <c r="B141" s="57" t="s">
        <v>174</v>
      </c>
      <c r="C141" s="58">
        <v>60</v>
      </c>
      <c r="D141" s="74">
        <f>ROUND(L141*E141,1)</f>
        <v>7677.5</v>
      </c>
      <c r="E141" s="75">
        <f>M141</f>
        <v>11.311999999999999</v>
      </c>
      <c r="F141" s="54">
        <f t="shared" si="42"/>
        <v>681.06000000000006</v>
      </c>
      <c r="G141" s="151">
        <v>11.351000000000001</v>
      </c>
      <c r="H141" s="51">
        <f t="shared" si="48"/>
        <v>661.4</v>
      </c>
      <c r="I141" s="156">
        <v>11.023</v>
      </c>
      <c r="J141" s="51">
        <f t="shared" si="49"/>
        <v>670.8</v>
      </c>
      <c r="K141" s="156">
        <v>11.18</v>
      </c>
      <c r="L141" s="51">
        <f t="shared" si="50"/>
        <v>678.7</v>
      </c>
      <c r="M141" s="156">
        <v>11.311999999999999</v>
      </c>
      <c r="N141" s="51">
        <f t="shared" si="51"/>
        <v>691.9</v>
      </c>
      <c r="O141" s="156">
        <v>11.531000000000001</v>
      </c>
      <c r="P141" s="144">
        <f t="shared" si="41"/>
        <v>749.2</v>
      </c>
      <c r="Q141" s="144">
        <f t="shared" si="45"/>
        <v>919.4</v>
      </c>
      <c r="R141" s="144">
        <f t="shared" si="45"/>
        <v>1021.6</v>
      </c>
      <c r="S141" s="144">
        <f t="shared" si="45"/>
        <v>1362.1</v>
      </c>
      <c r="T141" s="144">
        <f t="shared" si="45"/>
        <v>1464.3</v>
      </c>
      <c r="U141" s="144">
        <f t="shared" si="52"/>
        <v>906.1</v>
      </c>
      <c r="V141" s="144">
        <f t="shared" si="52"/>
        <v>1071.4000000000001</v>
      </c>
      <c r="W141" s="144">
        <f t="shared" si="52"/>
        <v>972.2</v>
      </c>
      <c r="X141" s="144">
        <f t="shared" si="52"/>
        <v>1435.2</v>
      </c>
      <c r="Y141" s="144">
        <f t="shared" si="52"/>
        <v>1984.1</v>
      </c>
      <c r="Z141" s="144">
        <f t="shared" si="46"/>
        <v>1106.8</v>
      </c>
      <c r="AA141" s="144">
        <f t="shared" si="46"/>
        <v>1408.7</v>
      </c>
      <c r="AB141" s="144">
        <f t="shared" si="46"/>
        <v>2012.4</v>
      </c>
    </row>
    <row r="142" spans="1:28" s="72" customFormat="1" x14ac:dyDescent="0.2">
      <c r="A142" s="59">
        <v>4821</v>
      </c>
      <c r="B142" s="57" t="s">
        <v>172</v>
      </c>
      <c r="C142" s="58">
        <v>131.26</v>
      </c>
      <c r="D142" s="51">
        <f t="shared" ref="D142:D149" si="53">ROUND(E142*C142,1)</f>
        <v>5333.4</v>
      </c>
      <c r="E142" s="151">
        <v>40.631999999999998</v>
      </c>
      <c r="F142" s="54">
        <f t="shared" si="42"/>
        <v>1563.0440799999999</v>
      </c>
      <c r="G142" s="151">
        <v>11.907999999999999</v>
      </c>
      <c r="H142" s="51">
        <f t="shared" si="48"/>
        <v>1517.8</v>
      </c>
      <c r="I142" s="156">
        <v>11.563000000000001</v>
      </c>
      <c r="J142" s="51">
        <f t="shared" si="49"/>
        <v>1537.1</v>
      </c>
      <c r="K142" s="156">
        <v>11.71</v>
      </c>
      <c r="L142" s="51">
        <f t="shared" si="50"/>
        <v>1557.9</v>
      </c>
      <c r="M142" s="156">
        <v>11.869</v>
      </c>
      <c r="N142" s="51">
        <f t="shared" si="51"/>
        <v>1585.4</v>
      </c>
      <c r="O142" s="156">
        <v>12.077999999999999</v>
      </c>
      <c r="P142" s="144">
        <f t="shared" si="41"/>
        <v>1719.3</v>
      </c>
      <c r="Q142" s="144">
        <f t="shared" si="45"/>
        <v>2110.1</v>
      </c>
      <c r="R142" s="144">
        <f t="shared" si="45"/>
        <v>2344.6</v>
      </c>
      <c r="S142" s="144">
        <f t="shared" si="45"/>
        <v>3126.1</v>
      </c>
      <c r="T142" s="144">
        <f t="shared" si="45"/>
        <v>3360.5</v>
      </c>
      <c r="U142" s="144">
        <f t="shared" si="52"/>
        <v>2079.3000000000002</v>
      </c>
      <c r="V142" s="144">
        <f t="shared" si="52"/>
        <v>2458.8000000000002</v>
      </c>
      <c r="W142" s="144">
        <f t="shared" si="52"/>
        <v>2231.1</v>
      </c>
      <c r="X142" s="144">
        <f t="shared" si="52"/>
        <v>3293.5</v>
      </c>
      <c r="Y142" s="144">
        <f t="shared" si="52"/>
        <v>4553.3</v>
      </c>
      <c r="Z142" s="144">
        <f t="shared" si="46"/>
        <v>2536.1999999999998</v>
      </c>
      <c r="AA142" s="144">
        <f t="shared" si="46"/>
        <v>3227.9</v>
      </c>
      <c r="AB142" s="144">
        <f t="shared" si="46"/>
        <v>4611.3</v>
      </c>
    </row>
    <row r="143" spans="1:28" s="72" customFormat="1" x14ac:dyDescent="0.2">
      <c r="A143" s="59">
        <v>5008</v>
      </c>
      <c r="B143" s="57" t="s">
        <v>161</v>
      </c>
      <c r="C143" s="58">
        <v>232</v>
      </c>
      <c r="D143" s="51">
        <f t="shared" si="53"/>
        <v>9426.6</v>
      </c>
      <c r="E143" s="151">
        <v>40.631999999999998</v>
      </c>
      <c r="F143" s="54">
        <f t="shared" si="42"/>
        <v>3913.6080000000002</v>
      </c>
      <c r="G143" s="151">
        <v>16.869</v>
      </c>
      <c r="H143" s="51">
        <f t="shared" si="48"/>
        <v>3800.2</v>
      </c>
      <c r="I143" s="156">
        <v>16.38</v>
      </c>
      <c r="J143" s="51">
        <f t="shared" si="49"/>
        <v>3848.9</v>
      </c>
      <c r="K143" s="156">
        <v>16.59</v>
      </c>
      <c r="L143" s="51">
        <f t="shared" si="50"/>
        <v>3901.1</v>
      </c>
      <c r="M143" s="156">
        <v>16.815000000000001</v>
      </c>
      <c r="N143" s="51">
        <f t="shared" si="51"/>
        <v>3969.3</v>
      </c>
      <c r="O143" s="156">
        <v>17.109000000000002</v>
      </c>
      <c r="P143" s="144">
        <f t="shared" si="41"/>
        <v>4305</v>
      </c>
      <c r="Q143" s="144">
        <f t="shared" si="45"/>
        <v>5283.4</v>
      </c>
      <c r="R143" s="144">
        <f t="shared" si="45"/>
        <v>5870.4</v>
      </c>
      <c r="S143" s="144">
        <f t="shared" si="45"/>
        <v>7827.2</v>
      </c>
      <c r="T143" s="144">
        <f t="shared" si="45"/>
        <v>8414.2999999999993</v>
      </c>
      <c r="U143" s="144">
        <f t="shared" si="52"/>
        <v>5206.2</v>
      </c>
      <c r="V143" s="144">
        <f t="shared" si="52"/>
        <v>6156.3</v>
      </c>
      <c r="W143" s="144">
        <f t="shared" si="52"/>
        <v>5586.2</v>
      </c>
      <c r="X143" s="144">
        <f t="shared" si="52"/>
        <v>8246.2999999999993</v>
      </c>
      <c r="Y143" s="144">
        <f t="shared" si="52"/>
        <v>11400.5</v>
      </c>
      <c r="Z143" s="144">
        <f t="shared" si="46"/>
        <v>6350.7</v>
      </c>
      <c r="AA143" s="144">
        <f t="shared" si="46"/>
        <v>8082.7</v>
      </c>
      <c r="AB143" s="144">
        <f t="shared" si="46"/>
        <v>11546.7</v>
      </c>
    </row>
    <row r="144" spans="1:28" s="72" customFormat="1" ht="25.5" x14ac:dyDescent="0.2">
      <c r="A144" s="59">
        <v>5060</v>
      </c>
      <c r="B144" s="57" t="s">
        <v>162</v>
      </c>
      <c r="C144" s="58">
        <v>232</v>
      </c>
      <c r="D144" s="51">
        <f t="shared" si="53"/>
        <v>9426.6</v>
      </c>
      <c r="E144" s="151">
        <v>40.631999999999998</v>
      </c>
      <c r="F144" s="54">
        <f t="shared" si="42"/>
        <v>3913.6080000000002</v>
      </c>
      <c r="G144" s="151">
        <v>16.869</v>
      </c>
      <c r="H144" s="51">
        <f t="shared" si="48"/>
        <v>3800.2</v>
      </c>
      <c r="I144" s="156">
        <v>16.38</v>
      </c>
      <c r="J144" s="51">
        <f t="shared" si="49"/>
        <v>3848.9</v>
      </c>
      <c r="K144" s="156">
        <v>16.59</v>
      </c>
      <c r="L144" s="51">
        <f t="shared" si="50"/>
        <v>3901.1</v>
      </c>
      <c r="M144" s="156">
        <v>16.815000000000001</v>
      </c>
      <c r="N144" s="51">
        <f t="shared" si="51"/>
        <v>3969.3</v>
      </c>
      <c r="O144" s="156">
        <v>17.109000000000002</v>
      </c>
      <c r="P144" s="144">
        <f t="shared" si="41"/>
        <v>4305</v>
      </c>
      <c r="Q144" s="144">
        <f t="shared" si="45"/>
        <v>5283.4</v>
      </c>
      <c r="R144" s="144">
        <f t="shared" si="45"/>
        <v>5870.4</v>
      </c>
      <c r="S144" s="144">
        <f t="shared" si="45"/>
        <v>7827.2</v>
      </c>
      <c r="T144" s="144">
        <f t="shared" si="45"/>
        <v>8414.2999999999993</v>
      </c>
      <c r="U144" s="144">
        <f t="shared" si="52"/>
        <v>5206.2</v>
      </c>
      <c r="V144" s="144">
        <f t="shared" si="52"/>
        <v>6156.3</v>
      </c>
      <c r="W144" s="144">
        <f t="shared" si="52"/>
        <v>5586.2</v>
      </c>
      <c r="X144" s="144">
        <f t="shared" si="52"/>
        <v>8246.2999999999993</v>
      </c>
      <c r="Y144" s="144">
        <f t="shared" si="52"/>
        <v>11400.5</v>
      </c>
      <c r="Z144" s="144">
        <f t="shared" si="46"/>
        <v>6350.7</v>
      </c>
      <c r="AA144" s="144">
        <f t="shared" si="46"/>
        <v>8082.7</v>
      </c>
      <c r="AB144" s="144">
        <f t="shared" si="46"/>
        <v>11546.7</v>
      </c>
    </row>
    <row r="145" spans="1:28" s="72" customFormat="1" ht="25.5" x14ac:dyDescent="0.2">
      <c r="A145" s="73" t="s">
        <v>54</v>
      </c>
      <c r="B145" s="57" t="s">
        <v>173</v>
      </c>
      <c r="C145" s="58">
        <v>128</v>
      </c>
      <c r="D145" s="74">
        <f t="shared" si="53"/>
        <v>1447.9</v>
      </c>
      <c r="E145" s="75">
        <f>M145</f>
        <v>11.311999999999999</v>
      </c>
      <c r="F145" s="54">
        <f t="shared" si="42"/>
        <v>1452.9280000000001</v>
      </c>
      <c r="G145" s="151">
        <v>11.351000000000001</v>
      </c>
      <c r="H145" s="51">
        <f t="shared" si="48"/>
        <v>1410.9</v>
      </c>
      <c r="I145" s="156">
        <v>11.023</v>
      </c>
      <c r="J145" s="51">
        <f t="shared" si="49"/>
        <v>1431</v>
      </c>
      <c r="K145" s="156">
        <v>11.18</v>
      </c>
      <c r="L145" s="51">
        <f t="shared" si="50"/>
        <v>1447.9</v>
      </c>
      <c r="M145" s="156">
        <v>11.311999999999999</v>
      </c>
      <c r="N145" s="51">
        <f t="shared" si="51"/>
        <v>1476</v>
      </c>
      <c r="O145" s="156">
        <v>11.531000000000001</v>
      </c>
      <c r="P145" s="144">
        <f t="shared" si="41"/>
        <v>1598.2</v>
      </c>
      <c r="Q145" s="144">
        <f t="shared" si="45"/>
        <v>1961.5</v>
      </c>
      <c r="R145" s="144">
        <f t="shared" si="45"/>
        <v>2179.4</v>
      </c>
      <c r="S145" s="144">
        <f t="shared" si="45"/>
        <v>2905.9</v>
      </c>
      <c r="T145" s="144">
        <f t="shared" si="45"/>
        <v>3123.8</v>
      </c>
      <c r="U145" s="144">
        <f t="shared" si="52"/>
        <v>1933</v>
      </c>
      <c r="V145" s="144">
        <f t="shared" si="52"/>
        <v>2285.6999999999998</v>
      </c>
      <c r="W145" s="144">
        <f t="shared" si="52"/>
        <v>2074.1</v>
      </c>
      <c r="X145" s="144">
        <f t="shared" si="52"/>
        <v>3061.7</v>
      </c>
      <c r="Y145" s="144">
        <f t="shared" si="52"/>
        <v>4232.8</v>
      </c>
      <c r="Z145" s="144">
        <f t="shared" si="46"/>
        <v>2361.1999999999998</v>
      </c>
      <c r="AA145" s="144">
        <f t="shared" si="46"/>
        <v>3005.1</v>
      </c>
      <c r="AB145" s="144">
        <f t="shared" si="46"/>
        <v>4293</v>
      </c>
    </row>
    <row r="146" spans="1:28" s="72" customFormat="1" ht="25.5" x14ac:dyDescent="0.2">
      <c r="A146" s="59">
        <v>5111</v>
      </c>
      <c r="B146" s="57" t="s">
        <v>163</v>
      </c>
      <c r="C146" s="58">
        <v>206</v>
      </c>
      <c r="D146" s="51">
        <f t="shared" si="53"/>
        <v>8370.2000000000007</v>
      </c>
      <c r="E146" s="151">
        <v>40.631999999999998</v>
      </c>
      <c r="F146" s="54">
        <f t="shared" si="42"/>
        <v>2338.306</v>
      </c>
      <c r="G146" s="151">
        <v>11.351000000000001</v>
      </c>
      <c r="H146" s="51">
        <f t="shared" si="48"/>
        <v>2270.6999999999998</v>
      </c>
      <c r="I146" s="156">
        <v>11.023</v>
      </c>
      <c r="J146" s="51">
        <f t="shared" si="49"/>
        <v>2303.1</v>
      </c>
      <c r="K146" s="156">
        <v>11.18</v>
      </c>
      <c r="L146" s="51">
        <f t="shared" si="50"/>
        <v>2330.3000000000002</v>
      </c>
      <c r="M146" s="156">
        <v>11.311999999999999</v>
      </c>
      <c r="N146" s="51">
        <f t="shared" si="51"/>
        <v>2375.4</v>
      </c>
      <c r="O146" s="156">
        <v>11.531000000000001</v>
      </c>
      <c r="P146" s="144">
        <f t="shared" si="41"/>
        <v>2572.1</v>
      </c>
      <c r="Q146" s="144">
        <f t="shared" si="45"/>
        <v>3156.7</v>
      </c>
      <c r="R146" s="144">
        <f t="shared" si="45"/>
        <v>3507.5</v>
      </c>
      <c r="S146" s="144">
        <f t="shared" si="45"/>
        <v>4676.6000000000004</v>
      </c>
      <c r="T146" s="144">
        <f t="shared" si="45"/>
        <v>5027.3999999999996</v>
      </c>
      <c r="U146" s="144">
        <f t="shared" si="52"/>
        <v>3110.9</v>
      </c>
      <c r="V146" s="144">
        <f t="shared" si="52"/>
        <v>3678.6</v>
      </c>
      <c r="W146" s="144">
        <f t="shared" si="52"/>
        <v>3338</v>
      </c>
      <c r="X146" s="144">
        <f t="shared" si="52"/>
        <v>4927.5</v>
      </c>
      <c r="Y146" s="144">
        <f t="shared" si="52"/>
        <v>6812.2</v>
      </c>
      <c r="Z146" s="144">
        <f t="shared" si="46"/>
        <v>3800.1</v>
      </c>
      <c r="AA146" s="144">
        <f t="shared" si="46"/>
        <v>4836.5</v>
      </c>
      <c r="AB146" s="144">
        <f t="shared" si="46"/>
        <v>6909.3</v>
      </c>
    </row>
    <row r="147" spans="1:28" s="72" customFormat="1" ht="25.5" x14ac:dyDescent="0.2">
      <c r="A147" s="59">
        <v>5112</v>
      </c>
      <c r="B147" s="57" t="s">
        <v>164</v>
      </c>
      <c r="C147" s="58">
        <v>117</v>
      </c>
      <c r="D147" s="51">
        <f t="shared" si="53"/>
        <v>4753.8999999999996</v>
      </c>
      <c r="E147" s="151">
        <v>40.631999999999998</v>
      </c>
      <c r="F147" s="54">
        <f t="shared" si="42"/>
        <v>1328.067</v>
      </c>
      <c r="G147" s="151">
        <v>11.351000000000001</v>
      </c>
      <c r="H147" s="51">
        <f t="shared" si="48"/>
        <v>1289.7</v>
      </c>
      <c r="I147" s="156">
        <v>11.023</v>
      </c>
      <c r="J147" s="51">
        <f t="shared" si="49"/>
        <v>1308.0999999999999</v>
      </c>
      <c r="K147" s="156">
        <v>11.18</v>
      </c>
      <c r="L147" s="51">
        <f t="shared" si="50"/>
        <v>1323.5</v>
      </c>
      <c r="M147" s="156">
        <v>11.311999999999999</v>
      </c>
      <c r="N147" s="51">
        <f t="shared" si="51"/>
        <v>1349.1</v>
      </c>
      <c r="O147" s="156">
        <v>11.531000000000001</v>
      </c>
      <c r="P147" s="144">
        <f t="shared" si="41"/>
        <v>1460.9</v>
      </c>
      <c r="Q147" s="144">
        <f t="shared" si="45"/>
        <v>1792.9</v>
      </c>
      <c r="R147" s="144">
        <f t="shared" si="45"/>
        <v>1992.1</v>
      </c>
      <c r="S147" s="144">
        <f t="shared" si="45"/>
        <v>2656.1</v>
      </c>
      <c r="T147" s="144">
        <f t="shared" si="45"/>
        <v>2855.3</v>
      </c>
      <c r="U147" s="144">
        <f t="shared" si="52"/>
        <v>1766.9</v>
      </c>
      <c r="V147" s="144">
        <f t="shared" si="52"/>
        <v>2089.3000000000002</v>
      </c>
      <c r="W147" s="144">
        <f t="shared" si="52"/>
        <v>1895.8</v>
      </c>
      <c r="X147" s="144">
        <f t="shared" si="52"/>
        <v>2798.6</v>
      </c>
      <c r="Y147" s="144">
        <f t="shared" si="52"/>
        <v>3869.1</v>
      </c>
      <c r="Z147" s="144">
        <f t="shared" si="46"/>
        <v>2158.4</v>
      </c>
      <c r="AA147" s="144">
        <f t="shared" si="46"/>
        <v>2747</v>
      </c>
      <c r="AB147" s="144">
        <f t="shared" si="46"/>
        <v>3924.3</v>
      </c>
    </row>
    <row r="148" spans="1:28" s="72" customFormat="1" ht="25.5" x14ac:dyDescent="0.2">
      <c r="A148" s="59">
        <v>5113</v>
      </c>
      <c r="B148" s="57" t="s">
        <v>165</v>
      </c>
      <c r="C148" s="58">
        <v>117</v>
      </c>
      <c r="D148" s="51">
        <f t="shared" si="53"/>
        <v>4753.8999999999996</v>
      </c>
      <c r="E148" s="151">
        <v>40.631999999999998</v>
      </c>
      <c r="F148" s="54">
        <f t="shared" si="42"/>
        <v>1328.067</v>
      </c>
      <c r="G148" s="151">
        <v>11.351000000000001</v>
      </c>
      <c r="H148" s="51">
        <f t="shared" si="48"/>
        <v>1289.7</v>
      </c>
      <c r="I148" s="156">
        <v>11.023</v>
      </c>
      <c r="J148" s="51">
        <f t="shared" si="49"/>
        <v>1308.0999999999999</v>
      </c>
      <c r="K148" s="156">
        <v>11.18</v>
      </c>
      <c r="L148" s="51">
        <f t="shared" si="50"/>
        <v>1323.5</v>
      </c>
      <c r="M148" s="156">
        <v>11.311999999999999</v>
      </c>
      <c r="N148" s="51">
        <f t="shared" si="51"/>
        <v>1349.1</v>
      </c>
      <c r="O148" s="156">
        <v>11.531000000000001</v>
      </c>
      <c r="P148" s="144">
        <f t="shared" si="41"/>
        <v>1460.9</v>
      </c>
      <c r="Q148" s="144">
        <f t="shared" si="45"/>
        <v>1792.9</v>
      </c>
      <c r="R148" s="144">
        <f t="shared" si="45"/>
        <v>1992.1</v>
      </c>
      <c r="S148" s="144">
        <f t="shared" si="45"/>
        <v>2656.1</v>
      </c>
      <c r="T148" s="144">
        <f t="shared" si="45"/>
        <v>2855.3</v>
      </c>
      <c r="U148" s="144">
        <f t="shared" si="52"/>
        <v>1766.9</v>
      </c>
      <c r="V148" s="144">
        <f t="shared" si="52"/>
        <v>2089.3000000000002</v>
      </c>
      <c r="W148" s="144">
        <f t="shared" si="52"/>
        <v>1895.8</v>
      </c>
      <c r="X148" s="144">
        <f t="shared" si="52"/>
        <v>2798.6</v>
      </c>
      <c r="Y148" s="144">
        <f t="shared" si="52"/>
        <v>3869.1</v>
      </c>
      <c r="Z148" s="144">
        <f t="shared" si="46"/>
        <v>2158.4</v>
      </c>
      <c r="AA148" s="144">
        <f t="shared" si="46"/>
        <v>2747</v>
      </c>
      <c r="AB148" s="144">
        <f t="shared" si="46"/>
        <v>3924.3</v>
      </c>
    </row>
    <row r="149" spans="1:28" s="72" customFormat="1" ht="25.5" x14ac:dyDescent="0.2">
      <c r="A149" s="59">
        <v>5114</v>
      </c>
      <c r="B149" s="57" t="s">
        <v>166</v>
      </c>
      <c r="C149" s="58">
        <v>178</v>
      </c>
      <c r="D149" s="51">
        <f t="shared" si="53"/>
        <v>7232.5</v>
      </c>
      <c r="E149" s="151">
        <v>40.631999999999998</v>
      </c>
      <c r="F149" s="54">
        <f t="shared" si="42"/>
        <v>2020.4780000000001</v>
      </c>
      <c r="G149" s="151">
        <v>11.351000000000001</v>
      </c>
      <c r="H149" s="51">
        <f t="shared" si="48"/>
        <v>1962.1</v>
      </c>
      <c r="I149" s="156">
        <v>11.023</v>
      </c>
      <c r="J149" s="51">
        <f t="shared" si="49"/>
        <v>1990</v>
      </c>
      <c r="K149" s="156">
        <v>11.18</v>
      </c>
      <c r="L149" s="51">
        <f t="shared" si="50"/>
        <v>2013.5</v>
      </c>
      <c r="M149" s="156">
        <v>11.311999999999999</v>
      </c>
      <c r="N149" s="51">
        <f t="shared" si="51"/>
        <v>2052.5</v>
      </c>
      <c r="O149" s="156">
        <v>11.531000000000001</v>
      </c>
      <c r="P149" s="144">
        <f t="shared" si="41"/>
        <v>2222.5</v>
      </c>
      <c r="Q149" s="144">
        <f t="shared" si="45"/>
        <v>2727.6</v>
      </c>
      <c r="R149" s="144">
        <f t="shared" si="45"/>
        <v>3030.7</v>
      </c>
      <c r="S149" s="144">
        <f t="shared" si="45"/>
        <v>4041</v>
      </c>
      <c r="T149" s="144">
        <f t="shared" si="45"/>
        <v>4344</v>
      </c>
      <c r="U149" s="144">
        <f t="shared" si="52"/>
        <v>2688.1</v>
      </c>
      <c r="V149" s="144">
        <f t="shared" si="52"/>
        <v>3178.6</v>
      </c>
      <c r="W149" s="144">
        <f t="shared" si="52"/>
        <v>2884.3</v>
      </c>
      <c r="X149" s="144">
        <f t="shared" si="52"/>
        <v>4257.7</v>
      </c>
      <c r="Y149" s="144">
        <f t="shared" si="52"/>
        <v>5886.3</v>
      </c>
      <c r="Z149" s="144">
        <f t="shared" si="46"/>
        <v>3283.5</v>
      </c>
      <c r="AA149" s="144">
        <f t="shared" si="46"/>
        <v>4179</v>
      </c>
      <c r="AB149" s="144">
        <f t="shared" si="46"/>
        <v>5970</v>
      </c>
    </row>
    <row r="150" spans="1:28" x14ac:dyDescent="0.2">
      <c r="A150" s="76"/>
      <c r="B150" s="77"/>
      <c r="C150" s="78"/>
      <c r="D150" s="79"/>
      <c r="E150" s="80"/>
      <c r="F150" s="79"/>
      <c r="G150" s="80"/>
      <c r="H150" s="64"/>
      <c r="I150" s="65"/>
      <c r="J150" s="81"/>
      <c r="K150" s="80"/>
      <c r="L150" s="79"/>
      <c r="M150" s="80"/>
      <c r="N150" s="64"/>
      <c r="O150" s="65"/>
      <c r="P150" s="145"/>
      <c r="Q150" s="145"/>
      <c r="R150" s="145"/>
      <c r="S150" s="145"/>
      <c r="T150" s="145"/>
      <c r="U150" s="147"/>
      <c r="V150" s="147"/>
      <c r="W150" s="147"/>
      <c r="X150" s="147"/>
      <c r="Y150" s="147"/>
      <c r="Z150" s="148"/>
      <c r="AA150" s="148"/>
      <c r="AB150" s="148"/>
    </row>
    <row r="151" spans="1:28" x14ac:dyDescent="0.2">
      <c r="A151" s="82" t="s">
        <v>183</v>
      </c>
      <c r="B151" s="83"/>
      <c r="C151" s="84"/>
      <c r="D151" s="85"/>
      <c r="E151" s="86"/>
      <c r="F151" s="85"/>
      <c r="G151" s="86"/>
      <c r="H151" s="85"/>
      <c r="I151" s="86"/>
      <c r="J151" s="85"/>
      <c r="K151" s="86"/>
      <c r="L151" s="87"/>
      <c r="M151" s="86"/>
      <c r="N151" s="86"/>
      <c r="O151" s="86"/>
      <c r="P151" s="86"/>
      <c r="Q151" s="86"/>
      <c r="R151" s="86"/>
      <c r="S151" s="86"/>
      <c r="T151" s="86"/>
      <c r="U151" s="83"/>
      <c r="V151" s="83"/>
      <c r="W151" s="83"/>
      <c r="X151" s="83"/>
      <c r="Y151" s="83"/>
      <c r="Z151" s="86"/>
      <c r="AA151" s="86"/>
      <c r="AB151" s="88"/>
    </row>
    <row r="152" spans="1:28" x14ac:dyDescent="0.2">
      <c r="A152" s="89"/>
      <c r="C152" s="90"/>
      <c r="D152" s="91"/>
      <c r="E152" s="92"/>
      <c r="F152" s="91"/>
      <c r="G152" s="92"/>
      <c r="H152" s="91"/>
      <c r="I152" s="92"/>
      <c r="J152" s="91"/>
      <c r="K152" s="92"/>
      <c r="L152" s="93"/>
      <c r="M152" s="92"/>
      <c r="N152" s="92"/>
      <c r="O152" s="92"/>
      <c r="P152" s="92"/>
      <c r="Q152" s="92"/>
      <c r="R152" s="92"/>
      <c r="S152" s="92"/>
      <c r="T152" s="92"/>
      <c r="U152" s="90"/>
      <c r="V152" s="90"/>
      <c r="W152" s="90"/>
      <c r="X152" s="90"/>
      <c r="Y152" s="90"/>
      <c r="Z152" s="92"/>
      <c r="AA152" s="92"/>
      <c r="AB152" s="94"/>
    </row>
    <row r="153" spans="1:28" ht="12.75" customHeight="1" x14ac:dyDescent="0.2">
      <c r="A153" s="161" t="s">
        <v>199</v>
      </c>
      <c r="B153" s="162"/>
      <c r="C153" s="162"/>
      <c r="D153" s="162"/>
      <c r="E153" s="162"/>
      <c r="F153" s="162"/>
      <c r="G153" s="162"/>
      <c r="H153" s="162"/>
      <c r="I153" s="162"/>
      <c r="J153" s="162"/>
      <c r="K153" s="162"/>
      <c r="L153" s="162"/>
      <c r="M153" s="162"/>
      <c r="N153" s="162"/>
      <c r="O153" s="162"/>
      <c r="P153" s="95"/>
      <c r="Q153" s="95"/>
      <c r="R153" s="95"/>
      <c r="S153" s="95"/>
      <c r="T153" s="95"/>
      <c r="U153" s="90"/>
      <c r="V153" s="90"/>
      <c r="W153" s="90"/>
      <c r="X153" s="90"/>
      <c r="Y153" s="90"/>
      <c r="Z153" s="92"/>
      <c r="AA153" s="92"/>
      <c r="AB153" s="94"/>
    </row>
    <row r="154" spans="1:28" s="97" customFormat="1" x14ac:dyDescent="0.2">
      <c r="A154" s="1" t="s">
        <v>200</v>
      </c>
      <c r="B154" s="96"/>
      <c r="C154" s="90"/>
      <c r="D154" s="91"/>
      <c r="E154" s="92"/>
      <c r="F154" s="91"/>
      <c r="G154" s="92"/>
      <c r="H154" s="91"/>
      <c r="I154" s="92"/>
      <c r="J154" s="91"/>
      <c r="K154" s="92"/>
      <c r="L154" s="93"/>
      <c r="M154" s="92"/>
      <c r="N154" s="92"/>
      <c r="O154" s="92"/>
      <c r="P154" s="95"/>
      <c r="Q154" s="95"/>
      <c r="R154" s="95"/>
      <c r="S154" s="95"/>
      <c r="T154" s="95"/>
      <c r="U154" s="90"/>
      <c r="V154" s="90"/>
      <c r="W154" s="90"/>
      <c r="X154" s="90"/>
      <c r="Y154" s="90"/>
      <c r="Z154" s="92"/>
      <c r="AA154" s="92"/>
      <c r="AB154" s="94"/>
    </row>
    <row r="155" spans="1:28" x14ac:dyDescent="0.2">
      <c r="A155" s="1" t="s">
        <v>201</v>
      </c>
      <c r="B155" s="96"/>
      <c r="C155" s="90"/>
      <c r="D155" s="91"/>
      <c r="E155" s="92"/>
      <c r="F155" s="91"/>
      <c r="G155" s="92"/>
      <c r="H155" s="91"/>
      <c r="I155" s="92"/>
      <c r="J155" s="91"/>
      <c r="K155" s="92"/>
      <c r="L155" s="93"/>
      <c r="M155" s="92"/>
      <c r="N155" s="92"/>
      <c r="O155" s="92"/>
      <c r="P155" s="92"/>
      <c r="Q155" s="92"/>
      <c r="R155" s="92"/>
      <c r="S155" s="92"/>
      <c r="T155" s="92"/>
      <c r="U155" s="90"/>
      <c r="V155" s="90"/>
      <c r="W155" s="90"/>
      <c r="X155" s="90"/>
      <c r="Y155" s="90"/>
      <c r="Z155" s="92"/>
      <c r="AA155" s="92"/>
      <c r="AB155" s="94"/>
    </row>
    <row r="156" spans="1:28" x14ac:dyDescent="0.2">
      <c r="A156" s="1" t="s">
        <v>218</v>
      </c>
      <c r="B156" s="96"/>
      <c r="C156" s="90"/>
      <c r="D156" s="91"/>
      <c r="E156" s="92"/>
      <c r="F156" s="91"/>
      <c r="G156" s="92"/>
      <c r="H156" s="91"/>
      <c r="I156" s="92"/>
      <c r="J156" s="91"/>
      <c r="K156" s="92"/>
      <c r="L156" s="93"/>
      <c r="M156" s="92"/>
      <c r="N156" s="92"/>
      <c r="O156" s="92"/>
      <c r="P156" s="92"/>
      <c r="Q156" s="92"/>
      <c r="R156" s="92"/>
      <c r="S156" s="92"/>
      <c r="T156" s="92"/>
      <c r="U156" s="90"/>
      <c r="V156" s="90"/>
      <c r="W156" s="90"/>
      <c r="X156" s="90"/>
      <c r="Y156" s="90"/>
      <c r="Z156" s="92"/>
      <c r="AA156" s="92"/>
      <c r="AB156" s="94"/>
    </row>
    <row r="157" spans="1:28" x14ac:dyDescent="0.2">
      <c r="A157" s="1" t="s">
        <v>219</v>
      </c>
      <c r="B157" s="96"/>
      <c r="C157" s="90"/>
      <c r="D157" s="91"/>
      <c r="E157" s="92"/>
      <c r="F157" s="91"/>
      <c r="G157" s="92"/>
      <c r="H157" s="91"/>
      <c r="I157" s="92"/>
      <c r="J157" s="91"/>
      <c r="K157" s="92"/>
      <c r="L157" s="93"/>
      <c r="M157" s="92"/>
      <c r="N157" s="92"/>
      <c r="O157" s="92"/>
      <c r="P157" s="92"/>
      <c r="Q157" s="92"/>
      <c r="R157" s="92"/>
      <c r="S157" s="92"/>
      <c r="T157" s="92"/>
      <c r="U157" s="90"/>
      <c r="V157" s="90"/>
      <c r="W157" s="90"/>
      <c r="X157" s="90"/>
      <c r="Y157" s="90"/>
      <c r="Z157" s="92"/>
      <c r="AA157" s="92"/>
      <c r="AB157" s="94"/>
    </row>
    <row r="158" spans="1:28" x14ac:dyDescent="0.2">
      <c r="A158" s="1" t="s">
        <v>220</v>
      </c>
      <c r="B158" s="96"/>
      <c r="C158" s="90"/>
      <c r="D158" s="91"/>
      <c r="E158" s="92"/>
      <c r="F158" s="91"/>
      <c r="G158" s="92"/>
      <c r="H158" s="91"/>
      <c r="I158" s="92"/>
      <c r="J158" s="91"/>
      <c r="K158" s="92"/>
      <c r="L158" s="93"/>
      <c r="M158" s="92"/>
      <c r="N158" s="92"/>
      <c r="O158" s="92"/>
      <c r="P158" s="92"/>
      <c r="Q158" s="92"/>
      <c r="R158" s="92"/>
      <c r="S158" s="92"/>
      <c r="T158" s="92"/>
      <c r="U158" s="90"/>
      <c r="V158" s="90"/>
      <c r="W158" s="90"/>
      <c r="X158" s="90"/>
      <c r="Y158" s="90"/>
      <c r="Z158" s="92"/>
      <c r="AA158" s="92"/>
      <c r="AB158" s="94"/>
    </row>
    <row r="159" spans="1:28" x14ac:dyDescent="0.2">
      <c r="A159" s="1" t="s">
        <v>221</v>
      </c>
      <c r="B159" s="96"/>
      <c r="C159" s="90"/>
      <c r="D159" s="91"/>
      <c r="E159" s="92"/>
      <c r="F159" s="91"/>
      <c r="G159" s="92"/>
      <c r="H159" s="91"/>
      <c r="I159" s="92"/>
      <c r="J159" s="91"/>
      <c r="K159" s="92"/>
      <c r="L159" s="93"/>
      <c r="M159" s="92"/>
      <c r="N159" s="92"/>
      <c r="O159" s="92"/>
      <c r="P159" s="92"/>
      <c r="Q159" s="92"/>
      <c r="R159" s="92"/>
      <c r="S159" s="92"/>
      <c r="T159" s="92"/>
      <c r="U159" s="90"/>
      <c r="V159" s="90"/>
      <c r="W159" s="90"/>
      <c r="X159" s="90"/>
      <c r="Y159" s="90"/>
      <c r="Z159" s="92"/>
      <c r="AA159" s="92"/>
      <c r="AB159" s="94"/>
    </row>
    <row r="160" spans="1:28" x14ac:dyDescent="0.2">
      <c r="A160" s="1" t="s">
        <v>222</v>
      </c>
      <c r="B160" s="96"/>
      <c r="C160" s="90"/>
      <c r="D160" s="91"/>
      <c r="E160" s="92"/>
      <c r="F160" s="91"/>
      <c r="G160" s="92"/>
      <c r="H160" s="91"/>
      <c r="I160" s="92"/>
      <c r="J160" s="91"/>
      <c r="K160" s="92"/>
      <c r="L160" s="93"/>
      <c r="M160" s="92"/>
      <c r="N160" s="92"/>
      <c r="O160" s="92"/>
      <c r="P160" s="92"/>
      <c r="Q160" s="92"/>
      <c r="R160" s="92"/>
      <c r="S160" s="92"/>
      <c r="T160" s="92"/>
      <c r="U160" s="90"/>
      <c r="V160" s="90"/>
      <c r="W160" s="90"/>
      <c r="X160" s="90"/>
      <c r="Y160" s="90"/>
      <c r="Z160" s="92"/>
      <c r="AA160" s="92"/>
      <c r="AB160" s="94"/>
    </row>
    <row r="161" spans="1:28" x14ac:dyDescent="0.2">
      <c r="A161" s="1" t="s">
        <v>223</v>
      </c>
      <c r="B161" s="96"/>
      <c r="C161" s="90"/>
      <c r="D161" s="91"/>
      <c r="E161" s="92"/>
      <c r="F161" s="91"/>
      <c r="G161" s="92"/>
      <c r="H161" s="91"/>
      <c r="I161" s="92"/>
      <c r="J161" s="91"/>
      <c r="K161" s="92"/>
      <c r="L161" s="93"/>
      <c r="M161" s="92"/>
      <c r="N161" s="92"/>
      <c r="O161" s="92"/>
      <c r="P161" s="92"/>
      <c r="Q161" s="92"/>
      <c r="R161" s="92"/>
      <c r="S161" s="92"/>
      <c r="T161" s="92"/>
      <c r="U161" s="90"/>
      <c r="V161" s="90"/>
      <c r="W161" s="90"/>
      <c r="X161" s="90"/>
      <c r="Y161" s="90"/>
      <c r="Z161" s="92"/>
      <c r="AA161" s="92"/>
      <c r="AB161" s="94"/>
    </row>
    <row r="162" spans="1:28" x14ac:dyDescent="0.2">
      <c r="A162" s="1" t="s">
        <v>224</v>
      </c>
      <c r="B162" s="96"/>
      <c r="C162" s="90"/>
      <c r="D162" s="91"/>
      <c r="E162" s="92"/>
      <c r="F162" s="91"/>
      <c r="G162" s="92"/>
      <c r="H162" s="91"/>
      <c r="I162" s="92"/>
      <c r="J162" s="91"/>
      <c r="K162" s="92"/>
      <c r="L162" s="93"/>
      <c r="M162" s="92"/>
      <c r="N162" s="92"/>
      <c r="O162" s="92"/>
      <c r="P162" s="92"/>
      <c r="Q162" s="92"/>
      <c r="R162" s="92"/>
      <c r="S162" s="92"/>
      <c r="T162" s="92"/>
      <c r="U162" s="90"/>
      <c r="V162" s="90"/>
      <c r="W162" s="90"/>
      <c r="X162" s="90"/>
      <c r="Y162" s="90"/>
      <c r="Z162" s="92"/>
      <c r="AA162" s="92"/>
      <c r="AB162" s="94"/>
    </row>
    <row r="163" spans="1:28" x14ac:dyDescent="0.2">
      <c r="A163" s="1" t="s">
        <v>225</v>
      </c>
      <c r="B163" s="96"/>
      <c r="C163" s="90"/>
      <c r="D163" s="91"/>
      <c r="E163" s="92"/>
      <c r="F163" s="91"/>
      <c r="G163" s="92"/>
      <c r="H163" s="91"/>
      <c r="I163" s="92"/>
      <c r="J163" s="91"/>
      <c r="K163" s="92"/>
      <c r="L163" s="93"/>
      <c r="M163" s="92"/>
      <c r="N163" s="92"/>
      <c r="O163" s="92"/>
      <c r="P163" s="92"/>
      <c r="Q163" s="92"/>
      <c r="R163" s="92"/>
      <c r="S163" s="92"/>
      <c r="T163" s="92"/>
      <c r="U163" s="90"/>
      <c r="V163" s="90"/>
      <c r="W163" s="90"/>
      <c r="X163" s="90"/>
      <c r="Y163" s="90"/>
      <c r="Z163" s="92"/>
      <c r="AA163" s="92"/>
      <c r="AB163" s="94"/>
    </row>
    <row r="164" spans="1:28" s="97" customFormat="1" x14ac:dyDescent="0.2">
      <c r="A164" s="98" t="s">
        <v>202</v>
      </c>
      <c r="B164" s="99"/>
      <c r="C164" s="99"/>
      <c r="D164" s="100"/>
      <c r="E164" s="101"/>
      <c r="F164" s="100"/>
      <c r="G164" s="101"/>
      <c r="H164" s="100"/>
      <c r="I164" s="101"/>
      <c r="J164" s="100"/>
      <c r="K164" s="101"/>
      <c r="L164" s="102"/>
      <c r="M164" s="101"/>
      <c r="N164" s="101"/>
      <c r="O164" s="101"/>
      <c r="P164" s="101"/>
      <c r="Q164" s="101"/>
      <c r="R164" s="101"/>
      <c r="S164" s="101"/>
      <c r="T164" s="101"/>
      <c r="U164" s="99"/>
      <c r="V164" s="99"/>
      <c r="W164" s="99"/>
      <c r="X164" s="99"/>
      <c r="Y164" s="99"/>
      <c r="Z164" s="101"/>
      <c r="AA164" s="101"/>
      <c r="AB164" s="103"/>
    </row>
    <row r="165" spans="1:28" s="97" customFormat="1" x14ac:dyDescent="0.2">
      <c r="A165" s="98" t="s">
        <v>198</v>
      </c>
      <c r="B165" s="99"/>
      <c r="C165" s="99"/>
      <c r="D165" s="100"/>
      <c r="E165" s="101"/>
      <c r="F165" s="100"/>
      <c r="G165" s="101"/>
      <c r="H165" s="100"/>
      <c r="I165" s="101"/>
      <c r="J165" s="100"/>
      <c r="K165" s="101"/>
      <c r="L165" s="102"/>
      <c r="M165" s="101"/>
      <c r="N165" s="101"/>
      <c r="O165" s="101"/>
      <c r="P165" s="101"/>
      <c r="Q165" s="101"/>
      <c r="R165" s="101"/>
      <c r="S165" s="101"/>
      <c r="T165" s="101"/>
      <c r="U165" s="99"/>
      <c r="V165" s="99"/>
      <c r="W165" s="99"/>
      <c r="X165" s="99"/>
      <c r="Y165" s="99"/>
      <c r="Z165" s="101"/>
      <c r="AA165" s="101"/>
      <c r="AB165" s="103"/>
    </row>
    <row r="166" spans="1:28" x14ac:dyDescent="0.2">
      <c r="A166" s="149" t="s">
        <v>226</v>
      </c>
      <c r="B166" s="99"/>
      <c r="C166" s="99"/>
      <c r="D166" s="100"/>
      <c r="E166" s="101"/>
      <c r="F166" s="100"/>
      <c r="G166" s="101"/>
      <c r="H166" s="100"/>
      <c r="I166" s="101"/>
      <c r="J166" s="100"/>
      <c r="K166" s="101"/>
      <c r="L166" s="102"/>
      <c r="M166" s="101"/>
      <c r="N166" s="101"/>
      <c r="O166" s="101"/>
      <c r="P166" s="101"/>
      <c r="Q166" s="101"/>
      <c r="R166" s="101"/>
      <c r="S166" s="101"/>
      <c r="T166" s="101"/>
      <c r="U166" s="99"/>
      <c r="V166" s="99"/>
      <c r="W166" s="99"/>
      <c r="X166" s="99"/>
      <c r="Y166" s="99"/>
      <c r="Z166" s="101"/>
      <c r="AA166" s="101"/>
      <c r="AB166" s="103"/>
    </row>
    <row r="167" spans="1:28" x14ac:dyDescent="0.2">
      <c r="A167" s="104"/>
      <c r="B167" s="105"/>
      <c r="C167" s="105"/>
      <c r="D167" s="106"/>
      <c r="E167" s="107"/>
      <c r="F167" s="106"/>
      <c r="G167" s="107"/>
      <c r="H167" s="106"/>
      <c r="I167" s="107"/>
      <c r="J167" s="106"/>
      <c r="K167" s="107"/>
      <c r="L167" s="108"/>
      <c r="M167" s="107"/>
      <c r="N167" s="107"/>
      <c r="O167" s="107"/>
      <c r="P167" s="107"/>
      <c r="Q167" s="107"/>
      <c r="R167" s="107"/>
      <c r="S167" s="107"/>
      <c r="T167" s="107"/>
      <c r="U167" s="105"/>
      <c r="V167" s="105"/>
      <c r="W167" s="105"/>
      <c r="X167" s="105"/>
      <c r="Y167" s="105"/>
      <c r="Z167" s="107"/>
      <c r="AA167" s="107"/>
      <c r="AB167" s="109"/>
    </row>
    <row r="168" spans="1:28" x14ac:dyDescent="0.2">
      <c r="A168" s="110" t="s">
        <v>175</v>
      </c>
      <c r="B168" s="111"/>
      <c r="C168" s="112"/>
      <c r="D168" s="113"/>
      <c r="E168" s="114"/>
      <c r="F168" s="113"/>
      <c r="G168" s="114"/>
      <c r="H168" s="113"/>
      <c r="I168" s="114"/>
      <c r="J168" s="113"/>
      <c r="K168" s="114"/>
      <c r="L168" s="115"/>
      <c r="M168" s="114"/>
      <c r="N168" s="114"/>
      <c r="O168" s="114"/>
      <c r="P168" s="114"/>
      <c r="Q168" s="114"/>
      <c r="R168" s="114"/>
      <c r="S168" s="114"/>
      <c r="T168" s="114"/>
      <c r="U168" s="111"/>
      <c r="V168" s="111"/>
      <c r="W168" s="111"/>
      <c r="X168" s="111"/>
      <c r="Y168" s="111"/>
      <c r="Z168" s="114"/>
      <c r="AA168" s="114"/>
      <c r="AB168" s="116"/>
    </row>
    <row r="169" spans="1:28" x14ac:dyDescent="0.2">
      <c r="A169" s="117" t="s">
        <v>185</v>
      </c>
      <c r="B169" s="118"/>
      <c r="C169" s="118"/>
      <c r="D169" s="118"/>
      <c r="E169" s="118"/>
      <c r="F169" s="150"/>
      <c r="G169" s="118"/>
      <c r="H169" s="150"/>
      <c r="I169" s="118"/>
      <c r="J169" s="118"/>
      <c r="K169" s="118"/>
      <c r="L169" s="119"/>
      <c r="M169" s="118"/>
      <c r="N169" s="118"/>
      <c r="O169" s="118"/>
      <c r="P169" s="118"/>
      <c r="Q169" s="118"/>
      <c r="R169" s="118"/>
      <c r="S169" s="118"/>
      <c r="T169" s="118"/>
      <c r="U169" s="118"/>
      <c r="V169" s="118"/>
      <c r="W169" s="118"/>
      <c r="X169" s="118"/>
      <c r="Y169" s="118"/>
      <c r="Z169" s="118"/>
      <c r="AA169" s="118"/>
      <c r="AB169" s="120"/>
    </row>
    <row r="170" spans="1:28" x14ac:dyDescent="0.2">
      <c r="A170" s="121"/>
      <c r="B170" s="122"/>
      <c r="C170" s="123"/>
      <c r="D170" s="124"/>
      <c r="E170" s="125"/>
      <c r="F170" s="124"/>
      <c r="G170" s="125"/>
      <c r="H170" s="124"/>
      <c r="I170" s="125"/>
      <c r="J170" s="124"/>
      <c r="K170" s="125"/>
      <c r="L170" s="126"/>
      <c r="M170" s="125"/>
      <c r="N170" s="125"/>
      <c r="O170" s="125"/>
      <c r="P170" s="125"/>
      <c r="Q170" s="125"/>
      <c r="R170" s="125"/>
      <c r="S170" s="125"/>
      <c r="T170" s="125"/>
      <c r="U170" s="122"/>
      <c r="V170" s="122"/>
      <c r="W170" s="122"/>
      <c r="X170" s="122"/>
      <c r="Y170" s="122"/>
      <c r="Z170" s="125"/>
      <c r="AA170" s="125"/>
      <c r="AB170" s="127"/>
    </row>
    <row r="171" spans="1:28" x14ac:dyDescent="0.2">
      <c r="A171" s="110" t="s">
        <v>189</v>
      </c>
      <c r="B171" s="111"/>
      <c r="C171" s="112"/>
      <c r="D171" s="113"/>
      <c r="E171" s="114"/>
      <c r="F171" s="113"/>
      <c r="G171" s="114"/>
      <c r="H171" s="113"/>
      <c r="I171" s="114"/>
      <c r="J171" s="113"/>
      <c r="K171" s="114"/>
      <c r="L171" s="115"/>
      <c r="M171" s="114"/>
      <c r="N171" s="114"/>
      <c r="O171" s="114"/>
      <c r="P171" s="114"/>
      <c r="Q171" s="114"/>
      <c r="R171" s="114"/>
      <c r="S171" s="114"/>
      <c r="T171" s="114"/>
      <c r="U171" s="111"/>
      <c r="V171" s="111"/>
      <c r="W171" s="111"/>
      <c r="X171" s="111"/>
      <c r="Y171" s="111"/>
      <c r="Z171" s="114"/>
      <c r="AA171" s="114"/>
      <c r="AB171" s="116"/>
    </row>
    <row r="172" spans="1:28" x14ac:dyDescent="0.2">
      <c r="A172" s="117" t="s">
        <v>190</v>
      </c>
      <c r="B172" s="118"/>
      <c r="C172" s="118"/>
      <c r="D172" s="118"/>
      <c r="E172" s="118"/>
      <c r="F172" s="150"/>
      <c r="G172" s="118"/>
      <c r="H172" s="150"/>
      <c r="I172" s="118"/>
      <c r="J172" s="118"/>
      <c r="K172" s="118"/>
      <c r="L172" s="119"/>
      <c r="M172" s="118"/>
      <c r="N172" s="118"/>
      <c r="O172" s="118"/>
      <c r="P172" s="118"/>
      <c r="Q172" s="118"/>
      <c r="R172" s="118"/>
      <c r="S172" s="118"/>
      <c r="T172" s="118"/>
      <c r="U172" s="118"/>
      <c r="V172" s="118"/>
      <c r="W172" s="118"/>
      <c r="X172" s="118"/>
      <c r="Y172" s="118"/>
      <c r="Z172" s="118"/>
      <c r="AA172" s="118"/>
      <c r="AB172" s="120"/>
    </row>
    <row r="173" spans="1:28" x14ac:dyDescent="0.2">
      <c r="A173" s="117" t="s">
        <v>191</v>
      </c>
      <c r="B173" s="118"/>
      <c r="C173" s="118"/>
      <c r="D173" s="118"/>
      <c r="E173" s="118"/>
      <c r="F173" s="150"/>
      <c r="G173" s="118"/>
      <c r="H173" s="150"/>
      <c r="I173" s="118"/>
      <c r="J173" s="118"/>
      <c r="K173" s="118"/>
      <c r="L173" s="119"/>
      <c r="M173" s="118"/>
      <c r="N173" s="118"/>
      <c r="O173" s="118"/>
      <c r="P173" s="118"/>
      <c r="Q173" s="118"/>
      <c r="R173" s="118"/>
      <c r="S173" s="118"/>
      <c r="T173" s="118"/>
      <c r="U173" s="118"/>
      <c r="V173" s="118"/>
      <c r="W173" s="118"/>
      <c r="X173" s="118"/>
      <c r="Y173" s="118"/>
      <c r="Z173" s="118"/>
      <c r="AA173" s="118"/>
      <c r="AB173" s="120"/>
    </row>
    <row r="174" spans="1:28" x14ac:dyDescent="0.2">
      <c r="A174" s="117" t="s">
        <v>192</v>
      </c>
      <c r="B174" s="118"/>
      <c r="C174" s="118"/>
      <c r="D174" s="118"/>
      <c r="E174" s="118"/>
      <c r="F174" s="150"/>
      <c r="G174" s="118"/>
      <c r="H174" s="150"/>
      <c r="I174" s="118"/>
      <c r="J174" s="118"/>
      <c r="K174" s="118"/>
      <c r="L174" s="119"/>
      <c r="M174" s="118"/>
      <c r="N174" s="118"/>
      <c r="O174" s="118"/>
      <c r="P174" s="118"/>
      <c r="Q174" s="118"/>
      <c r="R174" s="118"/>
      <c r="S174" s="118"/>
      <c r="T174" s="118"/>
      <c r="U174" s="118"/>
      <c r="V174" s="118"/>
      <c r="W174" s="118"/>
      <c r="X174" s="118"/>
      <c r="Y174" s="118"/>
      <c r="Z174" s="118"/>
      <c r="AA174" s="118"/>
      <c r="AB174" s="120"/>
    </row>
    <row r="175" spans="1:28" x14ac:dyDescent="0.2">
      <c r="A175" s="117" t="s">
        <v>193</v>
      </c>
      <c r="B175" s="118"/>
      <c r="C175" s="118"/>
      <c r="D175" s="118"/>
      <c r="E175" s="118"/>
      <c r="F175" s="150"/>
      <c r="G175" s="118"/>
      <c r="H175" s="150"/>
      <c r="I175" s="118"/>
      <c r="J175" s="118"/>
      <c r="K175" s="118"/>
      <c r="L175" s="119"/>
      <c r="M175" s="118"/>
      <c r="N175" s="118"/>
      <c r="O175" s="118"/>
      <c r="P175" s="118"/>
      <c r="Q175" s="118"/>
      <c r="R175" s="118"/>
      <c r="S175" s="118"/>
      <c r="T175" s="118"/>
      <c r="U175" s="118"/>
      <c r="V175" s="118"/>
      <c r="W175" s="118"/>
      <c r="X175" s="118"/>
      <c r="Y175" s="118"/>
      <c r="Z175" s="118"/>
      <c r="AA175" s="118"/>
      <c r="AB175" s="120"/>
    </row>
    <row r="176" spans="1:28" x14ac:dyDescent="0.2">
      <c r="A176" s="117" t="s">
        <v>194</v>
      </c>
      <c r="B176" s="118"/>
      <c r="C176" s="118"/>
      <c r="D176" s="118"/>
      <c r="E176" s="118"/>
      <c r="F176" s="150"/>
      <c r="G176" s="118"/>
      <c r="H176" s="150"/>
      <c r="I176" s="118"/>
      <c r="J176" s="118"/>
      <c r="K176" s="118"/>
      <c r="L176" s="119"/>
      <c r="M176" s="118"/>
      <c r="N176" s="118"/>
      <c r="O176" s="118"/>
      <c r="P176" s="118"/>
      <c r="Q176" s="118"/>
      <c r="R176" s="118"/>
      <c r="S176" s="118"/>
      <c r="T176" s="118"/>
      <c r="U176" s="118"/>
      <c r="V176" s="118"/>
      <c r="W176" s="118"/>
      <c r="X176" s="118"/>
      <c r="Y176" s="118"/>
      <c r="Z176" s="118"/>
      <c r="AA176" s="118"/>
      <c r="AB176" s="120"/>
    </row>
    <row r="177" spans="1:28" x14ac:dyDescent="0.2">
      <c r="A177" s="117" t="s">
        <v>195</v>
      </c>
      <c r="B177" s="118"/>
      <c r="C177" s="118"/>
      <c r="D177" s="118"/>
      <c r="E177" s="118"/>
      <c r="F177" s="150"/>
      <c r="G177" s="118"/>
      <c r="H177" s="150"/>
      <c r="I177" s="118"/>
      <c r="J177" s="118"/>
      <c r="K177" s="118"/>
      <c r="L177" s="119"/>
      <c r="M177" s="118"/>
      <c r="N177" s="118"/>
      <c r="O177" s="118"/>
      <c r="P177" s="118"/>
      <c r="Q177" s="118"/>
      <c r="R177" s="118"/>
      <c r="S177" s="118"/>
      <c r="T177" s="118"/>
      <c r="U177" s="118"/>
      <c r="V177" s="118"/>
      <c r="W177" s="118"/>
      <c r="X177" s="118"/>
      <c r="Y177" s="118"/>
      <c r="Z177" s="118"/>
      <c r="AA177" s="118"/>
      <c r="AB177" s="120"/>
    </row>
    <row r="178" spans="1:28" x14ac:dyDescent="0.2">
      <c r="A178" s="121"/>
      <c r="B178" s="122"/>
      <c r="C178" s="123"/>
      <c r="D178" s="124"/>
      <c r="E178" s="125"/>
      <c r="F178" s="124"/>
      <c r="G178" s="125"/>
      <c r="H178" s="124"/>
      <c r="I178" s="125"/>
      <c r="J178" s="124"/>
      <c r="K178" s="125"/>
      <c r="L178" s="126"/>
      <c r="M178" s="125"/>
      <c r="N178" s="125"/>
      <c r="O178" s="125"/>
      <c r="P178" s="125"/>
      <c r="Q178" s="125"/>
      <c r="R178" s="125"/>
      <c r="S178" s="125"/>
      <c r="T178" s="125"/>
      <c r="U178" s="122"/>
      <c r="V178" s="122"/>
      <c r="W178" s="122"/>
      <c r="X178" s="122"/>
      <c r="Y178" s="122"/>
      <c r="Z178" s="125"/>
      <c r="AA178" s="125"/>
      <c r="AB178" s="127"/>
    </row>
  </sheetData>
  <sheetProtection password="F4BB" sheet="1" objects="1" scenarios="1" formatCells="0" formatColumns="0" formatRows="0"/>
  <mergeCells count="3">
    <mergeCell ref="D4:O4"/>
    <mergeCell ref="A153:O153"/>
    <mergeCell ref="P4:AB4"/>
  </mergeCells>
  <phoneticPr fontId="0" type="noConversion"/>
  <printOptions horizontalCentered="1" gridLines="1"/>
  <pageMargins left="0.25" right="0.25" top="0.21" bottom="0.28000000000000003" header="0.12" footer="0.17"/>
  <pageSetup paperSize="9" scale="58" fitToHeight="7" orientation="landscape" r:id="rId1"/>
  <headerFooter alignWithMargins="0"/>
  <rowBreaks count="1" manualBreakCount="1">
    <brk id="150" max="27" man="1"/>
  </rowBreaks>
  <colBreaks count="1" manualBreakCount="1">
    <brk id="15" max="1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2016-01-14T14:41:10Z</cp:lastPrinted>
  <dcterms:created xsi:type="dcterms:W3CDTF">2007-01-02T12:57:15Z</dcterms:created>
  <dcterms:modified xsi:type="dcterms:W3CDTF">2016-01-18T16:09:50Z</dcterms:modified>
</cp:coreProperties>
</file>